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5" windowWidth="15195" windowHeight="8190" activeTab="1"/>
  </bookViews>
  <sheets>
    <sheet name="DATA PERNYATAAN BAND PJ" sheetId="1" r:id="rId1"/>
    <sheet name="DATA PRESTASI PJ" sheetId="2" r:id="rId2"/>
    <sheet name="LAPORAN MURID(INDIVIDU) PJ" sheetId="3" r:id="rId3"/>
    <sheet name="GRAF" sheetId="4" r:id="rId4"/>
  </sheets>
  <definedNames>
    <definedName name="_xlnm.Print_Area" localSheetId="3">'GRAF'!$A$1:$AA$71</definedName>
    <definedName name="_xlnm.Print_Titles" localSheetId="1">'DATA PRESTASI PJ'!$1:$10</definedName>
  </definedNames>
  <calcPr fullCalcOnLoad="1"/>
</workbook>
</file>

<file path=xl/sharedStrings.xml><?xml version="1.0" encoding="utf-8"?>
<sst xmlns="http://schemas.openxmlformats.org/spreadsheetml/2006/main" count="208" uniqueCount="158">
  <si>
    <t>BIL</t>
  </si>
  <si>
    <t>BAND</t>
  </si>
  <si>
    <t>JANTINA</t>
  </si>
  <si>
    <t>NAMA MURID</t>
  </si>
  <si>
    <t>KEMAHIRAN</t>
  </si>
  <si>
    <t>Berikut adalah pernyataan bagi kemahiran yang telah dikuasai:</t>
  </si>
  <si>
    <t>TAFSIRAN</t>
  </si>
  <si>
    <t>MODUL KEMAHIRAN (75%)</t>
  </si>
  <si>
    <t>MODUL KECERGASAN (25%)</t>
  </si>
  <si>
    <t>KEMAHIRAN ASAS PERMAINAN (20%)</t>
  </si>
  <si>
    <t>REKREASI DAN KESENGGANGAN (10%)</t>
  </si>
  <si>
    <t>KONSEP KECERGASAN (5%)</t>
  </si>
  <si>
    <t>KOMPONEN KECERGASAN (20%)</t>
  </si>
  <si>
    <t>KELAS:</t>
  </si>
  <si>
    <t>GIMNASTIK ASAS</t>
  </si>
  <si>
    <t>PERGERAKAN BERIRAMA</t>
  </si>
  <si>
    <t>KEMAHIRAN ASAS PERMAINAN</t>
  </si>
  <si>
    <t>3.1 KATEGORI SERANGAN</t>
  </si>
  <si>
    <t>3.3 KATEGORI MEMADANG</t>
  </si>
  <si>
    <t>OLAHRAGA ASAS</t>
  </si>
  <si>
    <t>4.1  ASAS BERLARI</t>
  </si>
  <si>
    <t>4.2   ASAS LOMPATAN</t>
  </si>
  <si>
    <t>4.3   ASAS BALINGAN</t>
  </si>
  <si>
    <t xml:space="preserve">AKUATIK ASAS </t>
  </si>
  <si>
    <t>REKREASI DAN KESENGGANGAN</t>
  </si>
  <si>
    <t>KONSEP KECERGASAN</t>
  </si>
  <si>
    <t>KOMPONEN KECERGASAN</t>
  </si>
  <si>
    <t>MODUL</t>
  </si>
  <si>
    <t>KECERGASAN</t>
  </si>
  <si>
    <t xml:space="preserve">        4.1 ASAS BERLARI</t>
  </si>
  <si>
    <t xml:space="preserve">        4.2 ASAS LOMPATAN</t>
  </si>
  <si>
    <t xml:space="preserve">        4.3 ASAS BALINGAN</t>
  </si>
  <si>
    <t xml:space="preserve">       3.1 KATEGORI SERANGAN</t>
  </si>
  <si>
    <t xml:space="preserve">       3.2 KATEGORI JARING</t>
  </si>
  <si>
    <t xml:space="preserve">       3.3 KATEGORI MEMADANG</t>
  </si>
  <si>
    <t xml:space="preserve">KATEGORI SERANGAN </t>
  </si>
  <si>
    <t>KATEGORI JARING</t>
  </si>
  <si>
    <t xml:space="preserve">KATEGORI MEMADANG </t>
  </si>
  <si>
    <t xml:space="preserve">ASAS LOMPATAN </t>
  </si>
  <si>
    <t xml:space="preserve">ASAS BALINGAN </t>
  </si>
  <si>
    <t>KANDUNGAN</t>
  </si>
  <si>
    <t>1. GIMNASTIK ASAS</t>
  </si>
  <si>
    <t>2. PERGERAKAN BERIRAMA</t>
  </si>
  <si>
    <t>3. KEMAHIRAN ASAS PERMAINAN:</t>
  </si>
  <si>
    <t>4. OLAHRAGA ASAS:</t>
  </si>
  <si>
    <t>6. REKREASI DAN KESENGGANGAN</t>
  </si>
  <si>
    <t>7. KONSEP KECERGASAN</t>
  </si>
  <si>
    <t>8. KOMPONEN KECERGASAN</t>
  </si>
  <si>
    <t>Boleh melakukan sendiri  aktiviti memanaskan dan menyejukkan badan dan boleh menyatakan dengan ringkas  ciri-ciri aktiviti  memanaskan dan menyejukkan badan.</t>
  </si>
  <si>
    <t xml:space="preserve">Boleh berlari dalam laluan lurus dengan pelbagai  kelajuan.
</t>
  </si>
  <si>
    <t>Boleh meniru aktiviti memanaskan badan dan menyejukkan 
badan yang ditunjukkan dan tahu risiko kesihatan jika kekurangan air semasa bersenam.</t>
  </si>
  <si>
    <t>3.2 KATEGORI JARING</t>
  </si>
  <si>
    <t xml:space="preserve">Nama Murid:       </t>
  </si>
  <si>
    <t>No. Surat Beranak:</t>
  </si>
  <si>
    <t>Jantina:</t>
  </si>
  <si>
    <t>Kelas:</t>
  </si>
  <si>
    <t>Tarikh Pelaporan:</t>
  </si>
  <si>
    <t>Pendidikan Jasmani:</t>
  </si>
  <si>
    <t xml:space="preserve">Nama Guru </t>
  </si>
  <si>
    <t>……...………………………………………………</t>
  </si>
  <si>
    <t>….…….…………………………………………….</t>
  </si>
  <si>
    <t>Boleh menghantar, menerima, dan mengelecek bola dengan tangan, kaki, dan alatan.</t>
  </si>
  <si>
    <t>Boleh membaling, melontar, melempar, dan merejam pelbagai alatan dari posisi duduk.</t>
  </si>
  <si>
    <t>NAMA GURU PENDIDIKAN JASMANI:</t>
  </si>
  <si>
    <t>TARIKH PELAPORAN :</t>
  </si>
  <si>
    <t>GURU PENDIDIKAN JASMANI</t>
  </si>
  <si>
    <t>PRESTASI GIMNASTIK ASAS</t>
  </si>
  <si>
    <t>PRESTASI PERGERAKAN BERIRAMA</t>
  </si>
  <si>
    <t>PRESTASI KEMAHIRAN PERMAINAN KATEGORI SERANGAN</t>
  </si>
  <si>
    <t>PRESTASI KEMAHIRAN PERMAINAN KATEGORI JARING</t>
  </si>
  <si>
    <t>PRESTASI KEMAHIRAN PERMAINAN KATEGORI MEMADANG</t>
  </si>
  <si>
    <t>PRESTASI OLAHRAGA ASAS- ASAS BERLARI</t>
  </si>
  <si>
    <t xml:space="preserve">ASAS BERLARI  </t>
  </si>
  <si>
    <t>PRESTASI OLAHRAGA ASAS- ASAS LOMPATAN</t>
  </si>
  <si>
    <t>PRESTASI OLAHRAGA ASAS- ASAS BALINGAN</t>
  </si>
  <si>
    <t>PRESTASI REKREASI DAN KESENGGANGAN</t>
  </si>
  <si>
    <t>PRESTASI KONSEP KECERGASAN</t>
  </si>
  <si>
    <t>PRESTASI KOMPONEN KECERGASAN</t>
  </si>
  <si>
    <t>Boleh melakukan pergerakan kreatif bertema yang ditiru mengikut muzik yang didengar.</t>
  </si>
  <si>
    <t>OLAHRAGA ASAS
 (15%)</t>
  </si>
  <si>
    <t>GIMNASTIK ASAS
 (15%)</t>
  </si>
  <si>
    <t>PERGERAKAN BERIRAMA 
(15%)</t>
  </si>
  <si>
    <t>NO. SURAT BERANAK 
/ MY KID</t>
  </si>
  <si>
    <t>GURU BESAR</t>
  </si>
  <si>
    <t>BILANGAN MURID :</t>
  </si>
  <si>
    <t>………………………………………………………………………………………………..</t>
  </si>
  <si>
    <t>…………………………………………………………………………………</t>
  </si>
  <si>
    <t>Boleh melakukan imbangan berkumpulan di atas bangku gimnastik dan dirian tangan dengan sokongan rakan di atas lantai.
Boleh menyatakan dengan ringkas perkaitan antara luas tapak sokongan dengan kestabilan semasa membuat imbangan.</t>
  </si>
  <si>
    <t>Boleh melakukan imbangan berkumpulan dengan pelbagai tapak sokongan di atas lantai. 
Boleh bergayut dengan pelbagai genggaman.</t>
  </si>
  <si>
    <t>Boleh membaling bola ke sasaran dan menangkap bola.</t>
  </si>
  <si>
    <t>Boleh berlari dan melompat menggunakan sebelah kaki dan mendarat dengan kedua-dua belah kaki dengan lakuan yang betul.</t>
  </si>
  <si>
    <r>
      <t xml:space="preserve">Boleh melakukan </t>
    </r>
    <r>
      <rPr>
        <i/>
        <sz val="11"/>
        <color indexed="8"/>
        <rFont val="Arial"/>
        <family val="2"/>
      </rPr>
      <t>reaching rescue</t>
    </r>
    <r>
      <rPr>
        <sz val="11"/>
        <color indexed="8"/>
        <rFont val="Arial"/>
        <family val="2"/>
      </rPr>
      <t xml:space="preserve"> dengan lakuan yang betul dan posisi badan yang selamat.
Boleh melakukan kuak rangkak menggunakan bantuan serta bernafas dengan lakuan yang betul pada satu jarak.</t>
    </r>
  </si>
  <si>
    <t xml:space="preserve">Boleh mengaplikasikan konsep kestabilan semasa melakukan dirian tangan dengan sokongan dan aksi dirian tangan tumbang.
Boleh mengaplikasikan konsep perubahan pusat graviti semasa melakukan putaran roda dengan bantuan.
Boleh mengaplikasikan genggaman yang sesuai mengikut arah ayunan semasa bergayut dan mengayun ke depan dan ke belakang.
</t>
  </si>
  <si>
    <t>Boleh mengenal pasti lakuan kemahiran hambur tangan, dirian tangan, dan putaran roda yang betul.
Boleh melakukan hambur tangan dengan bantuan, dirian tangan dengan bantuan dalam satu jangka masa, dan putaran roda dengan bantuan dengan lakuan yang betul.</t>
  </si>
  <si>
    <t>Boleh melakukan hambur tangan dari pelbagai ketinggian dan tahu penyerapan daya semasa mendarat dengan lakuan yang betul.
Boleh melakukan putaran roda dalam beberapa putaran secara berterusan dengan lakuan yang betul.
Boleh mematuhi dan mengamalkan elemen pengurusan dan keselamatan semasa melakukan aktiviti.</t>
  </si>
  <si>
    <t>Boleh merancang dan melakukan persembahan hambur tangan, putaran dan mendarat, imbangan dan dirian tangan, bergayut dan mengayun dengan genggaman campuran serta putaran roda dengan pelbagai variasi secara berkumpulan.
Boleh menunjukkan keyakinan dan bertanggungjawab dan tanggungjawab kendiri semasa melakukan aktiviti.</t>
  </si>
  <si>
    <t>Boleh melakukan pergerakan kreatif bertema mengikut muzik yang didengar.
Boleh menyatakan tema pergerakan yang dipilih.</t>
  </si>
  <si>
    <t xml:space="preserve">Boleh melakukan pergerakan kreatif bertema dengan mengaplikasikan konsep pergerakan mengikut muzik yang didengar.
Boleh menyatakan konsep pergerakan yang digunakan dalam pergerakan kreatif bertema yang dilakukan.
</t>
  </si>
  <si>
    <t>Boleh melakukan pergerakan kreatif bertema dengan turutan pergerakan yang sesuai mengikut muzik yang didengar.
Boleh mengaplikasikan konsep pergerakan yang melibatkan kesedaran tubuh badan, kesedaran ruang, hubungan dengan rakan, dan kualiti pergerakan.</t>
  </si>
  <si>
    <t>Boleh mereka cipta pergerakan kreatif bertema berdasarkan konsep pergerakan secara berkumpulan.
Boleh mengenal pasti pergerakan yang sesuai dengan watak dan tema yang dipilih.
Boleh bekerjasama dalam kumpulan semasa melakukan aktiviti.</t>
  </si>
  <si>
    <t>Boleh mempersembahkan pergerakan yang telah direka cipta dalam kumpulan dengan turutan pergerakan yang sesuai dan seragam secara berterusan mengikut muzik yang didengar.
Boleh menunjukkan keyakinan dan tanggungjawab kendiri semasa melakukan aktiviti.
Boleh menggunakan kemahiran pergerakan berirama semasa aktiviti meningkatkan kecergasan fizikal.</t>
  </si>
  <si>
    <t>Boleh menghantar dan menerima bola pada pelbagai jarak dan aras.
Boleh mengenal pasti aplikasi daya semasa menghantar dan menerima bola pada pelbagai jarak dan aras.</t>
  </si>
  <si>
    <t>Boleh mengelecek dalam ruang yang ditentukan dan menghantar bola pada rakan sepasukan.
Boleh  mengenal pasti ruang yang sesuai untuk mengelecek bola.
Boleh mengadang mengikut situasi dalam permainan kecil dan tahu kedudukan pemain lawan.</t>
  </si>
  <si>
    <t>Boleh memintas dan takel dengan lakuan yang betul serta dapat menguasai bola yang dihantar oleh pemain lawan.
Boleh mengenal pasti pemasaan yang sesuai untuk memintas dan takel hantaran untuk menguasai bola.</t>
  </si>
  <si>
    <t>Boleh menjaring ke sasaran dari pelbagai arah dengan menggunakan alatan dan anggota badan yang betul.
Boleh mengenal pasti lakuan menjaring yang betul.
Boleh menerima cabaran dan berasa seronok semasa melakukan aktiviti.</t>
  </si>
  <si>
    <t>Boleh menggunakan pelbagai kemahiran serangan semasa bermain permainan kecil.
Boleh menggunakan pelbagai  strategi bertahan dan menyerang dalam permainan kecil kategori serangan.
Boleh membentuk kumpulan dan bekerjasama dalam kumpulan semasa melakukan aktiviti.
Boleh bermain permainan kecil kategori serangan sebagai aktiviti meningkatan kecergasan.</t>
  </si>
  <si>
    <t>Boleh melakukan gerak kaki ke pelbagai arah dan kembali ke kedudukan asal. 
Boleh mengumpan bola dengan kaki  tangan.</t>
  </si>
  <si>
    <t>Boleh melakukan servis dengan tangan, kaki, dan raket serta 
tahu titik kontak dan boleh mengembalikan servis.
Boleh mengumpan bola dengan tangan dan boleh menyatakan postur badan yang betul semasa mengumpan.</t>
  </si>
  <si>
    <t xml:space="preserve">Boleh melakukan servis dengan raket atau bet.
Boleh membuat pukulan dari pelbagai arah menggunakan raket. 
Boleh  menyatakan dengan ringkas cara berdiri yang betul bagi memulakan pergerakan menerima bola. </t>
  </si>
  <si>
    <t>Boleh melakukan servis atas bahu menggunakan tangan dan raket dengan lakuan yang betul.
Boleh melakukan pukulan pepat dan kilas dengan lakuan yang betul.</t>
  </si>
  <si>
    <t>Boleh menggunakan  pelbagai kemahiran kategori jaring dan strategi dalam permainan kecil.
Boleh menunjukkan keyakinan dan tanggungjawab kendiri semasa melakukan aktiviti.
Boleh menggunakan kemahiran permainan kategori jaring sebagai aktiviti meningkat kecergasan fizikal.</t>
  </si>
  <si>
    <t>Boleh membaling bola dengan tangan lurus ikut arah pusingan jam dan lawan jam.
Boleh menyatakan dengan ringkas cara membaling bola dengan tangan lurus ikut arah pusingan jam dan lawan jam.</t>
  </si>
  <si>
    <t>Boleh membaling bola ke sasaran dengan tangan lurus ikut arah pusingan jam dan lawan jam.
Boleh memukul bola yang dibaling dan bergerak ke arah yang ditetapkan.
Boleh mengenal pasti titik kontak pada bola dan alat pemukul semasa memukul dan menahan bola.</t>
  </si>
  <si>
    <t>Boleh membaling bola ke sasaran dengan tangan lurus dan balingan sisi serta menangkap bola dengan lakuan yang betul.
Boleh mengaplikasikan pengetahuan tentang titik kontak untuk memukul bola dan menahan bola ke sasaran yang dikehendaki dengan lakuan yang betul.</t>
  </si>
  <si>
    <t>Boleh membaling bola ke sasaran dengan lakuan yang betul pada  pelbagai kelajuan dalam pelbagai situasi serta boleh menerangkan pergerakan tangan semasa membaling.
Boleh berkomunikasi dalam pelbagai cara semasa melakukan aktiviti.</t>
  </si>
  <si>
    <t>Boleh menggunakan  kemahiran membaling, memukul, menahan, dan menangkap bola dan strategi dalam permainan kecil.
Boleh menunjukkan keyakinan dan tanggungjawab kendiri semasa melakukan aktiviti.
Boleh menggunakan kemahiran permainan kategori memadang sebagai aktiviti meningkat kecergasan fizikal.</t>
  </si>
  <si>
    <t>Boleh berlari dalam laluan selekoh dengan pelbagai kelajuan.
Boleh menyatakan dengan ringkas cara berlari di laluan selekoh
pada kelajuan berbeza.</t>
  </si>
  <si>
    <t xml:space="preserve">Boleh berlari pecut di laluan lurus dan selekoh.
Boleh mengaplikasi teknik berlari yang betul mengikut laluan semasa berlari pecut. </t>
  </si>
  <si>
    <t xml:space="preserve">Boleh lari berganti-ganti dalam laluan lurus dan selekoh pada pelbagai kelajuan. 
Boleh mengenal pasti jarak yang sesuai semasa memberi dan 
menerima alatan. </t>
  </si>
  <si>
    <t>Boleh berlari pecut dan melakukan lari beritma melepasi halangan dengan langkah berlari yang konsisten.
Boleh mengenal pasti jumlah langkah lari beritma  yang sesuai bagi melepasi setiap halangan. 
Boleh berkomunikasi dalam pelbagai cara semasa melakukan aktiviti.</t>
  </si>
  <si>
    <t>Boleh berlari pecut, lari berganti-ganti, dan lari beritma melepasi halangan dalam pertandingan mini dengan lakuan yang betul secara berterusan. 
Boleh berkomunikasi dengan pelbagai cara senasa melakukan aktiviti fizikal. 
Boleh menggunakan kemahiran berlari dalam aktiviti meningkatkan kecergasan.</t>
  </si>
  <si>
    <t>Boleh berlari dan melompat menggunakan sebelah kaki dan mendarat dengan menggunakan kaki yang sama. 
Boleh menyatakan dengan ringkas cara melompat menggunakan 
sebelah kaki dan mendarat dengan menggunakan kaki yang sama.</t>
  </si>
  <si>
    <t>Boleh berlari dan melompat menggunakan kaki kanan dan mendarat menggunakan kaki kiri dan sebaliknya.
Boleh mengaplikasi cara mendarat dengan kedua-dua belah kaki 
dengan lakuan yang betul.</t>
  </si>
  <si>
    <t xml:space="preserve">Boleh berlari dan melompat halangan menggunakan kaki kanan dan mendarat  menggunakan kaki kiri dan sebaliknya pada pelbagai aras dengan lakuan yang betul.
Boleh memilih sudut lonjakan yang sesuai supaya boleh melompat pada satu jarak atau ketinggian yang maksimum.
</t>
  </si>
  <si>
    <t>Boleh berlari dan melompat serta berlari dan melompat melepasi halangan  dalam pertandingan mini dengan lakuan yang betul secara konsisten.
Boleh berkomunikasi dan memberi maklum balas berkaitan kemahiran melompat. 
Boleh menggunakan  kemahiran berlari dan melompat dalam aktiviti meningkatkan kecergasan.</t>
  </si>
  <si>
    <t>Boleh membaling, melontar, melempar, dan merejam pelbagai alatan dari posisi  melutut.
Boleh menyatakan dengan ringkas cara membaling, melontar, melempar, dan merejam.</t>
  </si>
  <si>
    <t>Boleh membaling, melontar, melempar, dan merejam pelbagai alatan dari posisi  berdiri.
Boleh mengenal pasti perkaitan antara perbezaan ketinggian pelepasan semasa membaling, melontar, melempar, dan merejam dengan jarak jatuhan alatan.</t>
  </si>
  <si>
    <t>Boleh membaling, melontar, melempar dan merejam pelbagai alatan dengan rotasi pinggul dengan lakuan yang betul.
Boleh mengenal pasti perkaitan antara rotasi pinggul dengan jarak balingan, lontaran, lemparan, dan rejaman.</t>
  </si>
  <si>
    <t xml:space="preserve">Boleh membaling, melontar, melempar, dan merejam pelbagai alatan mengikut turutan dan lancar.
Boleh mengenal pasti turutan lakuan  yang betul semasa  membaling, melontar, melempar, dan merejam pelbagai alatan.
Boleh mematuhi peraturan keselamatan semasa melakukan aktiviti balingan. </t>
  </si>
  <si>
    <t>Boleh membaling, melontar, melempar, dan merejam dalam pertandingan mini dengan lakuan yang betul secara konsisten.
Boleh berkomunikasi dan memberi maklum balas berkaitan kemahiran  membaling, melontar, melempar, dan merejam.
Boleh mengadaptasi kemahiran balingan untuk meningkatkan kekuatan dan daya tahan otot.</t>
  </si>
  <si>
    <r>
      <t xml:space="preserve">Boleh mengenal pasti alatan yang boleh digunakan untuk </t>
    </r>
    <r>
      <rPr>
        <i/>
        <sz val="11"/>
        <color indexed="8"/>
        <rFont val="Arial"/>
        <family val="2"/>
      </rPr>
      <t>reaching rescue</t>
    </r>
    <r>
      <rPr>
        <sz val="11"/>
        <color indexed="8"/>
        <rFont val="Arial"/>
        <family val="2"/>
      </rPr>
      <t>.
Boleh melakukan aksi tangan kuak rangkak di dek.</t>
    </r>
  </si>
  <si>
    <r>
      <t xml:space="preserve">Boleh menarik dan membawa mangsa ke dek dengan selamat menggunakan alatan </t>
    </r>
    <r>
      <rPr>
        <i/>
        <sz val="11"/>
        <color indexed="8"/>
        <rFont val="Arial"/>
        <family val="2"/>
      </rPr>
      <t>reaching rescue</t>
    </r>
    <r>
      <rPr>
        <sz val="11"/>
        <color indexed="8"/>
        <rFont val="Arial"/>
        <family val="2"/>
      </rPr>
      <t xml:space="preserve">.
Boleh menerangkan  cara menarik mangsa ke dek dengan 
menggunakan alatan </t>
    </r>
    <r>
      <rPr>
        <i/>
        <sz val="11"/>
        <color indexed="8"/>
        <rFont val="Arial"/>
        <family val="2"/>
      </rPr>
      <t>reaching rescue</t>
    </r>
    <r>
      <rPr>
        <sz val="11"/>
        <color indexed="8"/>
        <rFont val="Arial"/>
        <family val="2"/>
      </rPr>
      <t>.
Boleh melakukan kuak rangkak dengan bantuan dan bernafas pada satu jarak.
Boleh menyatakan perkaitan kaki, tangan dengan pernafasan semasa melakukan kuak rangkak.</t>
    </r>
  </si>
  <si>
    <r>
      <t xml:space="preserve">Boleh menghulur atau membaling alatan </t>
    </r>
    <r>
      <rPr>
        <i/>
        <sz val="11"/>
        <color indexed="8"/>
        <rFont val="Arial"/>
        <family val="2"/>
      </rPr>
      <t xml:space="preserve">reaching rescue </t>
    </r>
    <r>
      <rPr>
        <sz val="11"/>
        <color indexed="8"/>
        <rFont val="Arial"/>
        <family val="2"/>
      </rPr>
      <t xml:space="preserve">kepada mangsa.
Boleh  menyatakan dengan ringkas sebab mengapa alatan yang dipilih sesuai untuk </t>
    </r>
    <r>
      <rPr>
        <i/>
        <sz val="11"/>
        <color indexed="8"/>
        <rFont val="Arial"/>
        <family val="2"/>
      </rPr>
      <t>reaching rescue</t>
    </r>
    <r>
      <rPr>
        <sz val="11"/>
        <color indexed="8"/>
        <rFont val="Arial"/>
        <family val="2"/>
      </rPr>
      <t>.
Boleh melakukan aksi tangan kuak rangkak di air dengan bantuan.
Boleh menyatakan dengan ringkas lakuan kuak tangan.</t>
    </r>
  </si>
  <si>
    <r>
      <t xml:space="preserve">Boleh melakukan </t>
    </r>
    <r>
      <rPr>
        <i/>
        <sz val="11"/>
        <color indexed="8"/>
        <rFont val="Arial"/>
        <family val="2"/>
      </rPr>
      <t>reaching rescue</t>
    </r>
    <r>
      <rPr>
        <sz val="11"/>
        <color indexed="8"/>
        <rFont val="Arial"/>
        <family val="2"/>
      </rPr>
      <t xml:space="preserve"> dalam pelbagai situasi mangsa dengan lakuan yang betul dan posisi badan yang selamat.
Boleh melakukan kuak rangkak dengan lakuan yang betul secara berterusan pada satu jarak.
Boleh mematuhi dan mengamalkan elemen pengurusan dan keselamatan semasa melakukan aktiviti di kolam.</t>
    </r>
  </si>
  <si>
    <r>
      <t xml:space="preserve">Boleh menggunakan kemahiran </t>
    </r>
    <r>
      <rPr>
        <i/>
        <sz val="11"/>
        <color indexed="8"/>
        <rFont val="Arial"/>
        <family val="2"/>
      </rPr>
      <t>reaching rescue</t>
    </r>
    <r>
      <rPr>
        <sz val="11"/>
        <color indexed="8"/>
        <rFont val="Arial"/>
        <family val="2"/>
      </rPr>
      <t xml:space="preserve"> apabila menghadapi situasi kecemasan di kolam renang.
Boleh melakukan kuak rangkak dalam pertandingan mini dengan lakuan yang betul dan berterusan.
Boleh menunjukkan keyakinan dan tanggung jawab kendiri semasa melakukan kuak rangkak.
Boleh melakukan renang kuak rangkak sebagai aktiviti meningkatkan kecergasan fizikal.</t>
    </r>
  </si>
  <si>
    <t>Boleh mengenal bahagian-bahagian khemah. 
Boleh menamakan arah mata angin yang terdapat pada kompas.
Boleh mengetahui peraturan permainan Ting-ting Gula Batu dan Laga 
Ayam.</t>
  </si>
  <si>
    <t>Boleh menyambungkan bahagian-bahagian khemah, mendirikan khemah, dan menyatakan fungsi bahagian-bahagian khemah.
Boleh mencari arah berdasarkan empat arah mata angin utama.
Boleh bermain Ting-ting Gula Batu dan Laga Ayam serta boleh menyatakan kedudukan anggota badan.</t>
  </si>
  <si>
    <t>Boleh mendirikan khemah pasang siap dan boleh menerangkan cara mendirikan khemah.
Boleh mencari arah ‘blazer’ dengan menggunakan mata angin.
Boleh menggunakan daya tahan otot  dan keseimbangan untuk kekalkan imbangan semasa bermain Ting-ting gula Batu dan Laga Ayam.</t>
  </si>
  <si>
    <t>Boleh mentafsirkan maklumat di dalam 'blazer' dan mencari tugasan yang diberi.
Boleh mengaplikasikan peraturan permainan semasa bermain Ting-ting Gula Batu dan Laga Ayam dengan lakuan yang betul.</t>
  </si>
  <si>
    <t xml:space="preserve">Boleh melakukan aktiviti pandu arah pada pelbagai arah secara berkumpulan.
Boleh menggunakan strategi yang sesuai untuk menang semasa bermain Ting-ting Gula Batu dan Laga Ayam dengan lakuan yang betul.
Boleh membentuk kumpulan dan bekerjasama dalam kumpulan semasa melakukan aktiviti mendirikan khemah, pandu arah, dan permainan Ting ting Gula Batu dan Laga Ayam. </t>
  </si>
  <si>
    <t>Boleh melakukan aktiviti berkhemah, pandu arah dan permainan Ting-ting Gula Batu serta Laga Ayam sebagai aktiviti rekreasi dan kesenggangan untuk mengekalkan tahap kecergasan fizikal.
Boleh berkomunikasi dalam pelbagai cara semasa melakukan aktiviti rekreasi dan kesenggangan.</t>
  </si>
  <si>
    <t>Boleh melakukan aktiviti memanaskan dan menyejukkan badan 
mengikut prosedur yang betul dan boleh menerangkan kepentingan  memanaskan dan menyejukkan badan.
Boleh mengira kadar nadi selama 10 saat.</t>
  </si>
  <si>
    <t>Boleh melakukan aktiviti memanaskan badan sehingga kadar nadi meningkat melebihi120 denyutan seminit sebelum melakukan aktiviti dan tahu perkaitan antara kadar nadi dengan  kecergasan jantung.
Boleh mengira kadar nadi selama 1 minit.</t>
  </si>
  <si>
    <t>Murid dalam kumpulan boleh merancang dan melakukan senaman memanaskan dan menyejukkan badan yang sesuai dengan aktiviti Pendidikan Jasmani atau fizikal mengikut situasi dengan bimbingan guru.
Boleh menyatakan hubung kait antara jantung yang cergas dengan kadar nadi pemulihan.
Boleh menunjukkan keyakinan dan tanggungjawab kendiri semasa melakukan aktiviti.</t>
  </si>
  <si>
    <t>Boleh mengetuai senaman memanaskan badan dan menyejukkan badan sebelum dan selepas melakukan aktiviti Pendidikan Jasmani, aktiviti fizikal dan sukan secara konsisten dan tahu kepentingan memanaskan badan dan menyejukkan badan.
Boleh bekerjasama dalam kumpulan semasa melakukan aktiviti.</t>
  </si>
  <si>
    <t>Boleh melakukan senaman yang meningkatkan kapasiti aerobik dan kelenturan serta mengikut tempoh masa dan ulangan melakukan senaman tersebut.
Boleh mengukur tinggi dan menimbang berat badan.</t>
  </si>
  <si>
    <t xml:space="preserve">Boleh melakukan senaman meningkatkan daya tahan, dan kekuatan otot serta menamakan secara saintifik otot-otot utama yang terlibat semasa melakukan senaman tersebut.
Boleh membandingkan ukuran tinggi dan berat sendiri dengan rakan dan carta pertumbuhan normal.
Boleh menyatakan dengan ringkas kesan senaman terhadap perubahan berat badan. 
</t>
  </si>
  <si>
    <t>Boleh melakukan senaman yang meningkatkan kelenturan, daya tahan, dan kekuatan otot berdasarkan jenis aktiviti yang akan dilakukan. 
Boleh melakukan senaman meningkatkan kapasiti aerobik.
Boleh menyatakan ciri senaman yang boleh meningkatkan kapasiti aerobik.</t>
  </si>
  <si>
    <t xml:space="preserve">Boleh melakukan senaman yang meningkatkan kapasiti aerobik, kelenturan, daya tahan dan kekuatan otot dengan lakuan yang betul.
Boleh menyatakan perkaitan antara kapasiti aerobik dengan pemulihan pernafasan dan kadar nadi.
Boleh menyatakan perkaitan antara kekuatan dan daya tahan otot dengan prestasi. 
</t>
  </si>
  <si>
    <t>Boleh melakukan senaman yang meningkatkan kapasiti aerobik, kelenturan, daya tahan dan kekuatan otot dengan lakuan dan prosedur yang betul. 
Boleh menunjukkan keyakinan dan tanggung jawab kendiri semasa melakukan senaman kecergasan.</t>
  </si>
  <si>
    <t xml:space="preserve">Boleh merancang pelan senaman kecergasan fizikal untuk diri sendiri. 
Boleh berkomunikasi dalam pelbagai cara dan memberi maklum balas semasa melakukan aktiviti kecergasan.
Boleh melakukan senamanmeningkatkan kapasiti aerobik, kelenturan, daya tahan dan kekuatan otot  secara berkala sebagai aktiviti meningkatkan kecergasan fizikal.
</t>
  </si>
  <si>
    <t>DATA PERNYATAAN TAHAP PENGUASAAN</t>
  </si>
  <si>
    <t>TAHAP PENGUASAAN</t>
  </si>
  <si>
    <t>PERNYATAAN TAHAP PENGUASAAN</t>
  </si>
  <si>
    <t>Boleh berlari dan melompat halangan pada pelbagai aras menggunakan kaki kanan atau kiri dan mendarat dengan lakuan yang betul.
Boleh mengenal pasti bahagian-bahagian badan yang boleh digunakan semasa mendarat.
Boleh mengenal pasti ruang yang selamat untuk melompat dan 
mendarat.</t>
  </si>
  <si>
    <t>Boleh melakukan servis dan mengembalikan servis dengan pukulan pepat dan kilas dengan lakuan yang betul dan konsisten.
Boleh melakukan servis dengan tangan dan kaki dan mengembalikan servis dengan lakuan yang betul dan konsisten.
Boleh berkomunikasi dalam pelbagai cara semasa melakukan aktiviti.</t>
  </si>
  <si>
    <t xml:space="preserve">TAHAP PENGUASAAN </t>
  </si>
  <si>
    <t>PENTAKSIRAN PERTENGAHAN TAHUN MATA PELAJARAN PENDIDIKAN JASMANI TAHUN</t>
  </si>
</sst>
</file>

<file path=xl/styles.xml><?xml version="1.0" encoding="utf-8"?>
<styleSheet xmlns="http://schemas.openxmlformats.org/spreadsheetml/2006/main">
  <numFmts count="14">
    <numFmt numFmtId="5" formatCode="&quot;RM&quot;#,##0_);\(&quot;RM&quot;#,##0\)"/>
    <numFmt numFmtId="6" formatCode="&quot;RM&quot;#,##0_);[Red]\(&quot;RM&quot;#,##0\)"/>
    <numFmt numFmtId="7" formatCode="&quot;RM&quot;#,##0.00_);\(&quot;RM&quot;#,##0.00\)"/>
    <numFmt numFmtId="8" formatCode="&quot;RM&quot;#,##0.00_);[Red]\(&quot;RM&quot;#,##0.00\)"/>
    <numFmt numFmtId="42" formatCode="_(&quot;RM&quot;* #,##0_);_(&quot;RM&quot;* \(#,##0\);_(&quot;RM&quot;* &quot;-&quot;_);_(@_)"/>
    <numFmt numFmtId="41" formatCode="_(* #,##0_);_(* \(#,##0\);_(* &quot;-&quot;_);_(@_)"/>
    <numFmt numFmtId="44" formatCode="_(&quot;RM&quot;* #,##0.00_);_(&quot;RM&quot;* \(#,##0.00\);_(&quot;RM&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s>
  <fonts count="56">
    <font>
      <sz val="11"/>
      <color theme="1"/>
      <name val="Calibri"/>
      <family val="2"/>
    </font>
    <font>
      <sz val="11"/>
      <color indexed="8"/>
      <name val="Calibri"/>
      <family val="2"/>
    </font>
    <font>
      <sz val="11"/>
      <color indexed="8"/>
      <name val="Arial"/>
      <family val="2"/>
    </font>
    <font>
      <i/>
      <sz val="11"/>
      <color indexed="8"/>
      <name val="Arial"/>
      <family val="2"/>
    </font>
    <font>
      <sz val="11"/>
      <name val="Arial"/>
      <family val="2"/>
    </font>
    <font>
      <sz val="10"/>
      <color indexed="8"/>
      <name val="Calibri"/>
      <family val="0"/>
    </font>
    <font>
      <sz val="8"/>
      <color indexed="8"/>
      <name val="Arial"/>
      <family val="0"/>
    </font>
    <font>
      <b/>
      <sz val="8"/>
      <color indexed="8"/>
      <name val="Arial"/>
      <family val="0"/>
    </font>
    <font>
      <sz val="9"/>
      <color indexed="8"/>
      <name val="Arial"/>
      <family val="0"/>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1"/>
      <color indexed="8"/>
      <name val="Arial"/>
      <family val="2"/>
    </font>
    <font>
      <b/>
      <sz val="10"/>
      <color indexed="8"/>
      <name val="Arial"/>
      <family val="2"/>
    </font>
    <font>
      <b/>
      <sz val="12"/>
      <color indexed="8"/>
      <name val="Arial"/>
      <family val="2"/>
    </font>
    <font>
      <sz val="8"/>
      <name val="Tahoma"/>
      <family val="2"/>
    </font>
    <font>
      <b/>
      <sz val="10"/>
      <color indexed="8"/>
      <name val="Calibri"/>
      <family val="0"/>
    </font>
    <font>
      <b/>
      <sz val="9"/>
      <color indexed="8"/>
      <name val="Arial"/>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Arial"/>
      <family val="2"/>
    </font>
    <font>
      <sz val="12"/>
      <color theme="1"/>
      <name val="Arial"/>
      <family val="2"/>
    </font>
    <font>
      <b/>
      <sz val="11"/>
      <color theme="1"/>
      <name val="Arial"/>
      <family val="2"/>
    </font>
    <font>
      <sz val="11"/>
      <color rgb="FF000000"/>
      <name val="Arial"/>
      <family val="2"/>
    </font>
    <font>
      <sz val="8"/>
      <color theme="1"/>
      <name val="Arial"/>
      <family val="2"/>
    </font>
    <font>
      <b/>
      <sz val="10"/>
      <color theme="1"/>
      <name val="Arial"/>
      <family val="2"/>
    </font>
    <font>
      <sz val="12"/>
      <color rgb="FF080000"/>
      <name val="Arial"/>
      <family val="2"/>
    </font>
    <font>
      <b/>
      <sz val="12"/>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theme="0" tint="-0.1499900072813034"/>
        <bgColor indexed="64"/>
      </patternFill>
    </fill>
    <fill>
      <patternFill patternType="solid">
        <fgColor theme="0"/>
        <bgColor indexed="64"/>
      </patternFill>
    </fill>
    <fill>
      <patternFill patternType="solid">
        <fgColor rgb="FFFF99FF"/>
        <bgColor indexed="64"/>
      </patternFill>
    </fill>
    <fill>
      <patternFill patternType="solid">
        <fgColor rgb="FF99FFCC"/>
        <bgColor indexed="64"/>
      </patternFill>
    </fill>
    <fill>
      <patternFill patternType="solid">
        <fgColor theme="3" tint="0.39998000860214233"/>
        <bgColor indexed="64"/>
      </patternFill>
    </fill>
    <fill>
      <patternFill patternType="solid">
        <fgColor theme="3" tint="0.7999799847602844"/>
        <bgColor indexed="64"/>
      </patternFill>
    </fill>
    <fill>
      <patternFill patternType="solid">
        <fgColor theme="2" tint="-0.09996999800205231"/>
        <bgColor indexed="64"/>
      </patternFill>
    </fill>
    <fill>
      <patternFill patternType="solid">
        <fgColor rgb="FFFF7C8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92">
    <xf numFmtId="0" fontId="0" fillId="0" borderId="0" xfId="0" applyFont="1" applyAlignment="1">
      <alignment/>
    </xf>
    <xf numFmtId="0" fontId="48" fillId="0" borderId="0" xfId="0" applyFont="1" applyAlignment="1">
      <alignment/>
    </xf>
    <xf numFmtId="0" fontId="48" fillId="0" borderId="0" xfId="0" applyFont="1" applyAlignment="1">
      <alignment vertical="top" wrapText="1"/>
    </xf>
    <xf numFmtId="0" fontId="48" fillId="0" borderId="0" xfId="0" applyFont="1" applyAlignment="1">
      <alignment vertical="center"/>
    </xf>
    <xf numFmtId="0" fontId="48" fillId="0" borderId="0" xfId="0" applyFont="1" applyAlignment="1">
      <alignment horizontal="left" vertical="top" wrapText="1"/>
    </xf>
    <xf numFmtId="0" fontId="48" fillId="0" borderId="0" xfId="0" applyFont="1" applyAlignment="1">
      <alignment horizontal="left" vertical="center" wrapText="1"/>
    </xf>
    <xf numFmtId="0" fontId="49" fillId="0" borderId="0" xfId="0" applyFont="1" applyAlignment="1">
      <alignment/>
    </xf>
    <xf numFmtId="0" fontId="48" fillId="0" borderId="0" xfId="0" applyFont="1" applyAlignment="1">
      <alignment vertical="center" wrapText="1"/>
    </xf>
    <xf numFmtId="0" fontId="50" fillId="0" borderId="0" xfId="0" applyFont="1" applyAlignment="1">
      <alignment/>
    </xf>
    <xf numFmtId="0" fontId="49" fillId="0" borderId="0" xfId="0" applyFont="1" applyAlignment="1">
      <alignment horizontal="center"/>
    </xf>
    <xf numFmtId="0" fontId="48" fillId="0" borderId="0" xfId="0" applyFont="1" applyAlignment="1">
      <alignment horizontal="left"/>
    </xf>
    <xf numFmtId="0" fontId="48" fillId="0" borderId="0" xfId="0" applyFont="1" applyAlignment="1">
      <alignment horizontal="center" vertical="top"/>
    </xf>
    <xf numFmtId="0" fontId="50" fillId="0" borderId="0" xfId="0" applyFont="1" applyAlignment="1">
      <alignment horizontal="left" vertical="center"/>
    </xf>
    <xf numFmtId="0" fontId="49" fillId="0" borderId="0" xfId="0" applyFont="1" applyAlignment="1">
      <alignment horizontal="center"/>
    </xf>
    <xf numFmtId="0" fontId="48" fillId="0" borderId="10" xfId="0" applyFont="1" applyBorder="1" applyAlignment="1">
      <alignment horizontal="center" vertical="center"/>
    </xf>
    <xf numFmtId="0" fontId="48" fillId="0" borderId="10" xfId="0" applyFont="1" applyBorder="1" applyAlignment="1">
      <alignment horizontal="left" vertical="center"/>
    </xf>
    <xf numFmtId="0" fontId="50" fillId="33" borderId="10" xfId="0" applyFont="1" applyFill="1" applyBorder="1" applyAlignment="1">
      <alignment horizontal="center"/>
    </xf>
    <xf numFmtId="0" fontId="48" fillId="0" borderId="10" xfId="0" applyFont="1" applyBorder="1" applyAlignment="1">
      <alignment horizontal="left" vertical="top" wrapText="1"/>
    </xf>
    <xf numFmtId="0" fontId="48" fillId="0" borderId="10" xfId="0" applyFont="1" applyBorder="1" applyAlignment="1">
      <alignment vertical="top" wrapText="1"/>
    </xf>
    <xf numFmtId="0" fontId="51" fillId="0" borderId="10" xfId="0" applyFont="1" applyBorder="1" applyAlignment="1">
      <alignment vertical="top" wrapText="1"/>
    </xf>
    <xf numFmtId="0" fontId="50" fillId="33" borderId="10" xfId="0" applyFont="1" applyFill="1" applyBorder="1" applyAlignment="1">
      <alignment horizontal="center" vertical="center"/>
    </xf>
    <xf numFmtId="0" fontId="50" fillId="0" borderId="10" xfId="0" applyFont="1" applyBorder="1" applyAlignment="1">
      <alignment horizontal="center" vertical="center"/>
    </xf>
    <xf numFmtId="0" fontId="48" fillId="0" borderId="10" xfId="0" applyFont="1" applyBorder="1" applyAlignment="1">
      <alignment horizontal="left" vertical="center" wrapText="1"/>
    </xf>
    <xf numFmtId="0" fontId="48" fillId="0" borderId="0" xfId="0" applyFont="1" applyAlignment="1">
      <alignment wrapText="1"/>
    </xf>
    <xf numFmtId="0" fontId="48" fillId="34" borderId="10" xfId="0" applyFont="1" applyFill="1" applyBorder="1" applyAlignment="1">
      <alignment horizontal="center" vertical="center"/>
    </xf>
    <xf numFmtId="0" fontId="48" fillId="34" borderId="10" xfId="0" applyFont="1" applyFill="1" applyBorder="1" applyAlignment="1">
      <alignment horizontal="left" vertical="top"/>
    </xf>
    <xf numFmtId="15" fontId="48" fillId="0" borderId="0" xfId="0" applyNumberFormat="1" applyFont="1" applyAlignment="1">
      <alignment horizontal="left"/>
    </xf>
    <xf numFmtId="0" fontId="50" fillId="0" borderId="11" xfId="0" applyFont="1" applyBorder="1" applyAlignment="1">
      <alignment horizontal="center" vertical="center"/>
    </xf>
    <xf numFmtId="0" fontId="52" fillId="0" borderId="0" xfId="0" applyFont="1" applyAlignment="1">
      <alignment/>
    </xf>
    <xf numFmtId="0" fontId="52" fillId="0" borderId="10" xfId="0" applyFont="1" applyBorder="1" applyAlignment="1">
      <alignment/>
    </xf>
    <xf numFmtId="0" fontId="50" fillId="0" borderId="10" xfId="0" applyFont="1" applyBorder="1" applyAlignment="1">
      <alignment horizontal="center" vertical="center"/>
    </xf>
    <xf numFmtId="0" fontId="52" fillId="0" borderId="0" xfId="0" applyFont="1" applyBorder="1" applyAlignment="1">
      <alignment/>
    </xf>
    <xf numFmtId="0" fontId="52" fillId="0" borderId="10" xfId="0" applyFont="1" applyBorder="1" applyAlignment="1">
      <alignment horizontal="center" vertical="center"/>
    </xf>
    <xf numFmtId="0" fontId="49" fillId="0" borderId="0" xfId="0" applyFont="1" applyAlignment="1">
      <alignment horizontal="right"/>
    </xf>
    <xf numFmtId="0" fontId="53" fillId="33" borderId="10" xfId="0" applyFont="1" applyFill="1" applyBorder="1" applyAlignment="1">
      <alignment horizontal="center" vertical="top" wrapText="1"/>
    </xf>
    <xf numFmtId="0" fontId="50" fillId="33" borderId="10" xfId="0" applyFont="1" applyFill="1" applyBorder="1" applyAlignment="1">
      <alignment horizontal="center" wrapText="1"/>
    </xf>
    <xf numFmtId="0" fontId="4" fillId="0" borderId="10" xfId="0" applyFont="1" applyBorder="1" applyAlignment="1">
      <alignment horizontal="center" vertical="center"/>
    </xf>
    <xf numFmtId="49" fontId="54" fillId="35" borderId="10" xfId="0" applyNumberFormat="1" applyFont="1" applyFill="1" applyBorder="1" applyAlignment="1" applyProtection="1" quotePrefix="1">
      <alignment vertical="center"/>
      <protection locked="0"/>
    </xf>
    <xf numFmtId="0" fontId="49" fillId="0" borderId="0" xfId="0" applyFont="1" applyAlignment="1" applyProtection="1">
      <alignment horizontal="center"/>
      <protection locked="0"/>
    </xf>
    <xf numFmtId="0" fontId="49" fillId="0" borderId="0" xfId="0" applyFont="1" applyAlignment="1" applyProtection="1">
      <alignment/>
      <protection locked="0"/>
    </xf>
    <xf numFmtId="0" fontId="49" fillId="0" borderId="10" xfId="0" applyFont="1" applyBorder="1" applyAlignment="1" applyProtection="1">
      <alignment horizontal="left"/>
      <protection locked="0"/>
    </xf>
    <xf numFmtId="0" fontId="49" fillId="35" borderId="10" xfId="0" applyFont="1" applyFill="1" applyBorder="1" applyAlignment="1" applyProtection="1">
      <alignment horizontal="center"/>
      <protection locked="0"/>
    </xf>
    <xf numFmtId="0" fontId="49" fillId="35" borderId="10" xfId="0" applyFont="1" applyFill="1" applyBorder="1" applyAlignment="1" applyProtection="1">
      <alignment horizontal="left"/>
      <protection locked="0"/>
    </xf>
    <xf numFmtId="1" fontId="49" fillId="35" borderId="10" xfId="0" applyNumberFormat="1" applyFont="1" applyFill="1" applyBorder="1" applyAlignment="1" applyProtection="1">
      <alignment horizontal="center"/>
      <protection locked="0"/>
    </xf>
    <xf numFmtId="0" fontId="49" fillId="35" borderId="10" xfId="0" applyFont="1" applyFill="1" applyBorder="1" applyAlignment="1" applyProtection="1">
      <alignment/>
      <protection locked="0"/>
    </xf>
    <xf numFmtId="0" fontId="49" fillId="0" borderId="10" xfId="0" applyFont="1" applyBorder="1" applyAlignment="1" applyProtection="1">
      <alignment horizontal="center"/>
      <protection locked="0"/>
    </xf>
    <xf numFmtId="0" fontId="49" fillId="0" borderId="10" xfId="0" applyFont="1" applyBorder="1" applyAlignment="1" applyProtection="1">
      <alignment/>
      <protection locked="0"/>
    </xf>
    <xf numFmtId="0" fontId="55" fillId="0" borderId="0" xfId="0" applyFont="1" applyAlignment="1" applyProtection="1">
      <alignment horizontal="center"/>
      <protection locked="0"/>
    </xf>
    <xf numFmtId="0" fontId="55" fillId="0" borderId="0" xfId="0" applyFont="1" applyAlignment="1" applyProtection="1">
      <alignment horizontal="left"/>
      <protection locked="0"/>
    </xf>
    <xf numFmtId="0" fontId="55" fillId="0" borderId="0" xfId="0" applyFont="1" applyAlignment="1" applyProtection="1">
      <alignment horizontal="right"/>
      <protection/>
    </xf>
    <xf numFmtId="0" fontId="49" fillId="36" borderId="10" xfId="0" applyFont="1" applyFill="1" applyBorder="1" applyAlignment="1" applyProtection="1">
      <alignment horizontal="center" vertical="center" wrapText="1"/>
      <protection/>
    </xf>
    <xf numFmtId="0" fontId="49" fillId="37" borderId="10" xfId="0" applyFont="1" applyFill="1" applyBorder="1" applyAlignment="1" applyProtection="1">
      <alignment horizontal="center" vertical="center" wrapText="1"/>
      <protection/>
    </xf>
    <xf numFmtId="0" fontId="49" fillId="35" borderId="10" xfId="0" applyFont="1" applyFill="1" applyBorder="1" applyAlignment="1" applyProtection="1">
      <alignment horizontal="center"/>
      <protection/>
    </xf>
    <xf numFmtId="0" fontId="49" fillId="0" borderId="10" xfId="0" applyFont="1" applyBorder="1" applyAlignment="1" applyProtection="1">
      <alignment horizontal="center"/>
      <protection/>
    </xf>
    <xf numFmtId="0" fontId="49" fillId="0" borderId="0" xfId="0" applyFont="1" applyAlignment="1" applyProtection="1">
      <alignment horizontal="right"/>
      <protection/>
    </xf>
    <xf numFmtId="0" fontId="48" fillId="0" borderId="0" xfId="0" applyFont="1" applyAlignment="1" applyProtection="1">
      <alignment/>
      <protection locked="0"/>
    </xf>
    <xf numFmtId="0" fontId="50" fillId="0" borderId="0" xfId="0" applyFont="1" applyAlignment="1" applyProtection="1">
      <alignment/>
      <protection locked="0"/>
    </xf>
    <xf numFmtId="0" fontId="0" fillId="0" borderId="10" xfId="0" applyBorder="1" applyAlignment="1" applyProtection="1">
      <alignment/>
      <protection locked="0"/>
    </xf>
    <xf numFmtId="0" fontId="50" fillId="38" borderId="10" xfId="0" applyFont="1" applyFill="1" applyBorder="1" applyAlignment="1">
      <alignment horizontal="center" vertical="center"/>
    </xf>
    <xf numFmtId="0" fontId="50" fillId="39" borderId="10" xfId="0" applyFont="1" applyFill="1" applyBorder="1" applyAlignment="1">
      <alignment horizontal="center" vertical="center"/>
    </xf>
    <xf numFmtId="0" fontId="49" fillId="16" borderId="10" xfId="0" applyFont="1" applyFill="1" applyBorder="1" applyAlignment="1" applyProtection="1">
      <alignment horizontal="center" vertical="center" wrapText="1"/>
      <protection/>
    </xf>
    <xf numFmtId="0" fontId="49" fillId="39" borderId="10" xfId="0" applyFont="1" applyFill="1" applyBorder="1" applyAlignment="1" applyProtection="1">
      <alignment horizontal="center" vertical="center"/>
      <protection/>
    </xf>
    <xf numFmtId="0" fontId="49" fillId="40" borderId="11" xfId="0" applyFont="1" applyFill="1" applyBorder="1" applyAlignment="1" applyProtection="1">
      <alignment horizontal="center" vertical="center" wrapText="1"/>
      <protection/>
    </xf>
    <xf numFmtId="0" fontId="49" fillId="40" borderId="12" xfId="0" applyFont="1" applyFill="1" applyBorder="1" applyAlignment="1" applyProtection="1">
      <alignment horizontal="center" vertical="center" wrapText="1"/>
      <protection/>
    </xf>
    <xf numFmtId="0" fontId="49" fillId="41" borderId="10" xfId="0" applyFont="1" applyFill="1" applyBorder="1" applyAlignment="1" applyProtection="1">
      <alignment horizontal="center" vertical="center" wrapText="1"/>
      <protection/>
    </xf>
    <xf numFmtId="0" fontId="49" fillId="32" borderId="11" xfId="0" applyFont="1" applyFill="1" applyBorder="1" applyAlignment="1" applyProtection="1">
      <alignment horizontal="center" vertical="center" wrapText="1"/>
      <protection/>
    </xf>
    <xf numFmtId="0" fontId="49" fillId="32" borderId="12" xfId="0" applyFont="1" applyFill="1" applyBorder="1" applyAlignment="1" applyProtection="1">
      <alignment horizontal="center" vertical="center" wrapText="1"/>
      <protection/>
    </xf>
    <xf numFmtId="0" fontId="49" fillId="41" borderId="11" xfId="0" applyFont="1" applyFill="1" applyBorder="1" applyAlignment="1" applyProtection="1">
      <alignment horizontal="center" vertical="center" wrapText="1"/>
      <protection/>
    </xf>
    <xf numFmtId="0" fontId="49" fillId="41" borderId="12" xfId="0" applyFont="1" applyFill="1" applyBorder="1" applyAlignment="1" applyProtection="1">
      <alignment horizontal="center" vertical="center" wrapText="1"/>
      <protection/>
    </xf>
    <xf numFmtId="0" fontId="49" fillId="36" borderId="13" xfId="0" applyFont="1" applyFill="1" applyBorder="1" applyAlignment="1" applyProtection="1">
      <alignment horizontal="center" vertical="center" wrapText="1"/>
      <protection/>
    </xf>
    <xf numFmtId="0" fontId="49" fillId="36" borderId="14" xfId="0" applyFont="1" applyFill="1" applyBorder="1" applyAlignment="1" applyProtection="1">
      <alignment horizontal="center" vertical="center" wrapText="1"/>
      <protection/>
    </xf>
    <xf numFmtId="15" fontId="55" fillId="0" borderId="0" xfId="0" applyNumberFormat="1" applyFont="1" applyAlignment="1" applyProtection="1">
      <alignment horizontal="left"/>
      <protection locked="0"/>
    </xf>
    <xf numFmtId="0" fontId="49" fillId="37" borderId="10" xfId="0" applyFont="1" applyFill="1" applyBorder="1" applyAlignment="1" applyProtection="1">
      <alignment horizontal="center" vertical="center" wrapText="1"/>
      <protection/>
    </xf>
    <xf numFmtId="0" fontId="55" fillId="0" borderId="0" xfId="0" applyFont="1" applyAlignment="1" applyProtection="1">
      <alignment horizontal="center"/>
      <protection locked="0"/>
    </xf>
    <xf numFmtId="0" fontId="55" fillId="0" borderId="0" xfId="0" applyFont="1" applyAlignment="1" applyProtection="1">
      <alignment horizontal="right"/>
      <protection/>
    </xf>
    <xf numFmtId="0" fontId="49" fillId="16" borderId="10" xfId="0" applyFont="1" applyFill="1" applyBorder="1" applyAlignment="1" applyProtection="1">
      <alignment horizontal="center" vertical="center"/>
      <protection/>
    </xf>
    <xf numFmtId="0" fontId="49" fillId="0" borderId="13" xfId="0" applyFont="1" applyBorder="1" applyAlignment="1" applyProtection="1">
      <alignment horizontal="left"/>
      <protection locked="0"/>
    </xf>
    <xf numFmtId="0" fontId="49" fillId="0" borderId="15" xfId="0" applyFont="1" applyBorder="1" applyAlignment="1" applyProtection="1">
      <alignment horizontal="left"/>
      <protection locked="0"/>
    </xf>
    <xf numFmtId="0" fontId="49" fillId="0" borderId="0" xfId="0" applyFont="1" applyAlignment="1" applyProtection="1">
      <alignment horizontal="center" vertical="center"/>
      <protection/>
    </xf>
    <xf numFmtId="0" fontId="49" fillId="0" borderId="0" xfId="0" applyFont="1" applyAlignment="1" applyProtection="1">
      <alignment horizontal="center"/>
      <protection locked="0"/>
    </xf>
    <xf numFmtId="0" fontId="49" fillId="0" borderId="0" xfId="0" applyFont="1" applyAlignment="1" applyProtection="1">
      <alignment horizontal="center"/>
      <protection/>
    </xf>
    <xf numFmtId="0" fontId="49" fillId="0" borderId="0" xfId="0" applyFont="1" applyAlignment="1" applyProtection="1">
      <alignment horizontal="center" vertical="center"/>
      <protection locked="0"/>
    </xf>
    <xf numFmtId="0" fontId="50" fillId="0" borderId="0" xfId="0" applyFont="1" applyAlignment="1">
      <alignment horizontal="center"/>
    </xf>
    <xf numFmtId="0" fontId="48" fillId="0" borderId="0" xfId="0" applyFont="1" applyAlignment="1">
      <alignment horizontal="center"/>
    </xf>
    <xf numFmtId="0" fontId="50" fillId="0" borderId="0" xfId="0" applyFont="1" applyAlignment="1">
      <alignment horizontal="center" vertical="center"/>
    </xf>
    <xf numFmtId="0" fontId="50" fillId="0" borderId="10" xfId="0" applyFont="1" applyBorder="1" applyAlignment="1">
      <alignment horizontal="center" vertical="center"/>
    </xf>
    <xf numFmtId="0" fontId="50" fillId="0" borderId="0" xfId="0" applyFont="1" applyAlignment="1">
      <alignment/>
    </xf>
    <xf numFmtId="0" fontId="50" fillId="33" borderId="10" xfId="0" applyFont="1" applyFill="1" applyBorder="1" applyAlignment="1">
      <alignment horizontal="center"/>
    </xf>
    <xf numFmtId="0" fontId="49" fillId="0" borderId="0" xfId="0" applyFont="1" applyAlignment="1">
      <alignment horizontal="center"/>
    </xf>
    <xf numFmtId="15" fontId="49" fillId="0" borderId="0" xfId="0" applyNumberFormat="1" applyFont="1" applyAlignment="1">
      <alignment horizontal="left" vertical="center"/>
    </xf>
    <xf numFmtId="0" fontId="49" fillId="0" borderId="0" xfId="0" applyFont="1" applyAlignment="1">
      <alignment horizontal="left" vertical="center"/>
    </xf>
    <xf numFmtId="0" fontId="49" fillId="0" borderId="0" xfId="0" applyFont="1" applyAlignment="1">
      <alignment horizontal="center" vertic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Calibri"/>
                <a:ea typeface="Calibri"/>
                <a:cs typeface="Calibri"/>
              </a:rPr>
              <a:t>PRESTASI GIMNASTIK ASAS</a:t>
            </a:r>
          </a:p>
        </c:rich>
      </c:tx>
      <c:layout>
        <c:manualLayout>
          <c:xMode val="factor"/>
          <c:yMode val="factor"/>
          <c:x val="-0.1395"/>
          <c:y val="0.01075"/>
        </c:manualLayout>
      </c:layout>
      <c:spPr>
        <a:noFill/>
        <a:ln w="3175">
          <a:noFill/>
        </a:ln>
      </c:spPr>
    </c:title>
    <c:plotArea>
      <c:layout>
        <c:manualLayout>
          <c:xMode val="edge"/>
          <c:yMode val="edge"/>
          <c:x val="0.02325"/>
          <c:y val="0.1175"/>
          <c:w val="0.7985"/>
          <c:h val="0.83725"/>
        </c:manualLayout>
      </c:layout>
      <c:barChart>
        <c:barDir val="col"/>
        <c:grouping val="clustered"/>
        <c:varyColors val="0"/>
        <c:ser>
          <c:idx val="0"/>
          <c:order val="0"/>
          <c:spPr>
            <a:solidFill>
              <a:srgbClr val="C000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GRAF!$C$15:$H$15</c:f>
              <c:numCache/>
            </c:numRef>
          </c:cat>
          <c:val>
            <c:numRef>
              <c:f>GRAF!$C$16:$H$16</c:f>
              <c:numCache/>
            </c:numRef>
          </c:val>
        </c:ser>
        <c:axId val="6980256"/>
        <c:axId val="62822305"/>
      </c:barChart>
      <c:catAx>
        <c:axId val="6980256"/>
        <c:scaling>
          <c:orientation val="minMax"/>
        </c:scaling>
        <c:axPos val="b"/>
        <c:title>
          <c:tx>
            <c:rich>
              <a:bodyPr vert="horz" rot="0" anchor="ctr"/>
              <a:lstStyle/>
              <a:p>
                <a:pPr algn="ctr">
                  <a:defRPr/>
                </a:pPr>
                <a:r>
                  <a:rPr lang="en-US" cap="none" sz="800" b="0" i="0" u="none" baseline="0">
                    <a:solidFill>
                      <a:srgbClr val="000000"/>
                    </a:solidFill>
                  </a:rPr>
                  <a:t>TAHAP PENGUASAAN</a:t>
                </a:r>
              </a:p>
            </c:rich>
          </c:tx>
          <c:layout>
            <c:manualLayout>
              <c:xMode val="factor"/>
              <c:yMode val="factor"/>
              <c:x val="0.008"/>
              <c:y val="-0.002"/>
            </c:manualLayout>
          </c:layout>
          <c:overlay val="0"/>
          <c:spPr>
            <a:noFill/>
            <a:ln w="3175">
              <a:noFill/>
            </a:ln>
          </c:spPr>
        </c:title>
        <c:delete val="0"/>
        <c:numFmt formatCode="General" sourceLinked="1"/>
        <c:majorTickMark val="none"/>
        <c:minorTickMark val="none"/>
        <c:tickLblPos val="nextTo"/>
        <c:spPr>
          <a:ln w="3175">
            <a:solidFill>
              <a:srgbClr val="808080"/>
            </a:solidFill>
          </a:ln>
        </c:spPr>
        <c:crossAx val="62822305"/>
        <c:crosses val="autoZero"/>
        <c:auto val="1"/>
        <c:lblOffset val="100"/>
        <c:tickLblSkip val="1"/>
        <c:noMultiLvlLbl val="0"/>
      </c:catAx>
      <c:valAx>
        <c:axId val="62822305"/>
        <c:scaling>
          <c:orientation val="minMax"/>
        </c:scaling>
        <c:axPos val="l"/>
        <c:title>
          <c:tx>
            <c:rich>
              <a:bodyPr vert="horz" rot="-5400000" anchor="ctr"/>
              <a:lstStyle/>
              <a:p>
                <a:pPr algn="ctr">
                  <a:defRPr/>
                </a:pPr>
                <a:r>
                  <a:rPr lang="en-US" cap="none" sz="800" b="0" i="0" u="none" baseline="0">
                    <a:solidFill>
                      <a:srgbClr val="000000"/>
                    </a:solidFill>
                  </a:rPr>
                  <a:t>BILANGAN MURID</a:t>
                </a:r>
              </a:p>
            </c:rich>
          </c:tx>
          <c:layout>
            <c:manualLayout>
              <c:xMode val="factor"/>
              <c:yMode val="factor"/>
              <c:x val="0.00275"/>
              <c:y val="0.002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98025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PRESTASI OLAHRAGA: ASAS BALINGAN</a:t>
            </a:r>
          </a:p>
        </c:rich>
      </c:tx>
      <c:layout>
        <c:manualLayout>
          <c:xMode val="factor"/>
          <c:yMode val="factor"/>
          <c:x val="-0.00275"/>
          <c:y val="-0.00575"/>
        </c:manualLayout>
      </c:layout>
      <c:spPr>
        <a:noFill/>
        <a:ln w="3175">
          <a:noFill/>
        </a:ln>
      </c:spPr>
    </c:title>
    <c:plotArea>
      <c:layout>
        <c:manualLayout>
          <c:xMode val="edge"/>
          <c:yMode val="edge"/>
          <c:x val="0.04625"/>
          <c:y val="0.1075"/>
          <c:w val="0.92525"/>
          <c:h val="0.73875"/>
        </c:manualLayout>
      </c:layout>
      <c:barChart>
        <c:barDir val="col"/>
        <c:grouping val="clustered"/>
        <c:varyColors val="0"/>
        <c:ser>
          <c:idx val="0"/>
          <c:order val="0"/>
          <c:spPr>
            <a:solidFill>
              <a:srgbClr val="0070C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GRAF!$T$42:$Y$42</c:f>
              <c:numCache/>
            </c:numRef>
          </c:cat>
          <c:val>
            <c:numRef>
              <c:f>GRAF!$T$43:$Y$43</c:f>
              <c:numCache/>
            </c:numRef>
          </c:val>
        </c:ser>
        <c:axId val="34512250"/>
        <c:axId val="42174795"/>
      </c:barChart>
      <c:catAx>
        <c:axId val="3451225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TAHAP PENGUASAAN</a:t>
                </a:r>
              </a:p>
            </c:rich>
          </c:tx>
          <c:layout>
            <c:manualLayout>
              <c:xMode val="factor"/>
              <c:yMode val="factor"/>
              <c:x val="0.01325"/>
              <c:y val="-0.001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42174795"/>
        <c:crosses val="autoZero"/>
        <c:auto val="1"/>
        <c:lblOffset val="100"/>
        <c:tickLblSkip val="1"/>
        <c:noMultiLvlLbl val="0"/>
      </c:catAx>
      <c:valAx>
        <c:axId val="42174795"/>
        <c:scaling>
          <c:orientation val="minMax"/>
        </c:scaling>
        <c:axPos val="l"/>
        <c:title>
          <c:tx>
            <c:rich>
              <a:bodyPr vert="horz" rot="-5400000" anchor="ctr"/>
              <a:lstStyle/>
              <a:p>
                <a:pPr algn="ctr">
                  <a:defRPr/>
                </a:pPr>
                <a:r>
                  <a:rPr lang="en-US" cap="none" sz="800" b="1" i="0" u="none" baseline="0">
                    <a:solidFill>
                      <a:srgbClr val="000000"/>
                    </a:solidFill>
                  </a:rPr>
                  <a:t>BILANGAN MURID</a:t>
                </a:r>
              </a:p>
            </c:rich>
          </c:tx>
          <c:layout>
            <c:manualLayout>
              <c:xMode val="factor"/>
              <c:yMode val="factor"/>
              <c:x val="0.00725"/>
              <c:y val="-0.010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451225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PRESTASI REKREASI DAN KESENGGANGAN</a:t>
            </a:r>
          </a:p>
        </c:rich>
      </c:tx>
      <c:layout>
        <c:manualLayout>
          <c:xMode val="factor"/>
          <c:yMode val="factor"/>
          <c:x val="0.03025"/>
          <c:y val="-0.01575"/>
        </c:manualLayout>
      </c:layout>
      <c:spPr>
        <a:noFill/>
        <a:ln w="3175">
          <a:noFill/>
        </a:ln>
      </c:spPr>
    </c:title>
    <c:plotArea>
      <c:layout>
        <c:manualLayout>
          <c:xMode val="edge"/>
          <c:yMode val="edge"/>
          <c:x val="0.0695"/>
          <c:y val="0.09925"/>
          <c:w val="0.9005"/>
          <c:h val="0.759"/>
        </c:manualLayout>
      </c:layout>
      <c:barChart>
        <c:barDir val="col"/>
        <c:grouping val="clustered"/>
        <c:varyColors val="0"/>
        <c:ser>
          <c:idx val="0"/>
          <c:order val="0"/>
          <c:spPr>
            <a:solidFill>
              <a:srgbClr val="C000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GRAF!$U$12:$Z$12</c:f>
              <c:numCache/>
            </c:numRef>
          </c:cat>
          <c:val>
            <c:numRef>
              <c:f>GRAF!$U$13:$Z$13</c:f>
              <c:numCache/>
            </c:numRef>
          </c:val>
        </c:ser>
        <c:axId val="44028836"/>
        <c:axId val="60715205"/>
      </c:barChart>
      <c:catAx>
        <c:axId val="44028836"/>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TAHAP PENGUASAAN</a:t>
                </a:r>
              </a:p>
            </c:rich>
          </c:tx>
          <c:layout>
            <c:manualLayout>
              <c:xMode val="factor"/>
              <c:yMode val="factor"/>
              <c:x val="0.012"/>
              <c:y val="-0.001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800" b="1" i="0" u="none" baseline="0">
                <a:solidFill>
                  <a:srgbClr val="000000"/>
                </a:solidFill>
              </a:defRPr>
            </a:pPr>
          </a:p>
        </c:txPr>
        <c:crossAx val="60715205"/>
        <c:crosses val="autoZero"/>
        <c:auto val="1"/>
        <c:lblOffset val="100"/>
        <c:tickLblSkip val="1"/>
        <c:noMultiLvlLbl val="0"/>
      </c:catAx>
      <c:valAx>
        <c:axId val="60715205"/>
        <c:scaling>
          <c:orientation val="minMax"/>
        </c:scaling>
        <c:axPos val="l"/>
        <c:title>
          <c:tx>
            <c:rich>
              <a:bodyPr vert="horz" rot="-5400000" anchor="ctr"/>
              <a:lstStyle/>
              <a:p>
                <a:pPr algn="ctr">
                  <a:defRPr/>
                </a:pPr>
                <a:r>
                  <a:rPr lang="en-US" cap="none" sz="800" b="1" i="0" u="none" baseline="0">
                    <a:solidFill>
                      <a:srgbClr val="000000"/>
                    </a:solidFill>
                  </a:rPr>
                  <a:t>BILANGAN MURID</a:t>
                </a:r>
              </a:p>
            </c:rich>
          </c:tx>
          <c:layout>
            <c:manualLayout>
              <c:xMode val="factor"/>
              <c:yMode val="factor"/>
              <c:x val="0.00075"/>
              <c:y val="-0.004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4028836"/>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PRESTASI KONSEP KECERGASAN</a:t>
            </a:r>
          </a:p>
        </c:rich>
      </c:tx>
      <c:layout>
        <c:manualLayout>
          <c:xMode val="factor"/>
          <c:yMode val="factor"/>
          <c:x val="-0.00275"/>
          <c:y val="-0.005"/>
        </c:manualLayout>
      </c:layout>
      <c:spPr>
        <a:noFill/>
        <a:ln w="3175">
          <a:noFill/>
        </a:ln>
      </c:spPr>
    </c:title>
    <c:plotArea>
      <c:layout>
        <c:manualLayout>
          <c:xMode val="edge"/>
          <c:yMode val="edge"/>
          <c:x val="0.0725"/>
          <c:y val="0.094"/>
          <c:w val="0.898"/>
          <c:h val="0.7685"/>
        </c:manualLayout>
      </c:layout>
      <c:barChart>
        <c:barDir val="col"/>
        <c:grouping val="clustered"/>
        <c:varyColors val="0"/>
        <c:ser>
          <c:idx val="0"/>
          <c:order val="0"/>
          <c:spPr>
            <a:solidFill>
              <a:srgbClr val="92D05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GRAF!$C$57:$H$57</c:f>
              <c:numCache/>
            </c:numRef>
          </c:cat>
          <c:val>
            <c:numRef>
              <c:f>GRAF!$C$58:$H$58</c:f>
              <c:numCache/>
            </c:numRef>
          </c:val>
        </c:ser>
        <c:axId val="28529834"/>
        <c:axId val="55441915"/>
      </c:barChart>
      <c:catAx>
        <c:axId val="2852983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TAHAP PENGUASAAN</a:t>
                </a:r>
              </a:p>
            </c:rich>
          </c:tx>
          <c:layout>
            <c:manualLayout>
              <c:xMode val="factor"/>
              <c:yMode val="factor"/>
              <c:x val="0.0115"/>
              <c:y val="-0.001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800" b="1" i="0" u="none" baseline="0">
                <a:solidFill>
                  <a:srgbClr val="000000"/>
                </a:solidFill>
              </a:defRPr>
            </a:pPr>
          </a:p>
        </c:txPr>
        <c:crossAx val="55441915"/>
        <c:crosses val="autoZero"/>
        <c:auto val="1"/>
        <c:lblOffset val="100"/>
        <c:tickLblSkip val="1"/>
        <c:noMultiLvlLbl val="0"/>
      </c:catAx>
      <c:valAx>
        <c:axId val="55441915"/>
        <c:scaling>
          <c:orientation val="minMax"/>
        </c:scaling>
        <c:axPos val="l"/>
        <c:title>
          <c:tx>
            <c:rich>
              <a:bodyPr vert="horz" rot="-5400000" anchor="ctr"/>
              <a:lstStyle/>
              <a:p>
                <a:pPr algn="ctr">
                  <a:defRPr/>
                </a:pPr>
                <a:r>
                  <a:rPr lang="en-US" cap="none" sz="800" b="1" i="0" u="none" baseline="0">
                    <a:solidFill>
                      <a:srgbClr val="000000"/>
                    </a:solidFill>
                  </a:rPr>
                  <a:t>BILANGAN MURID</a:t>
                </a:r>
              </a:p>
            </c:rich>
          </c:tx>
          <c:layout>
            <c:manualLayout>
              <c:xMode val="factor"/>
              <c:yMode val="factor"/>
              <c:x val="0.00075"/>
              <c:y val="0.013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852983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PRESTASI KOMPONEN KECERGASAN</a:t>
            </a:r>
          </a:p>
        </c:rich>
      </c:tx>
      <c:layout>
        <c:manualLayout>
          <c:xMode val="factor"/>
          <c:yMode val="factor"/>
          <c:x val="-0.0025"/>
          <c:y val="-0.005"/>
        </c:manualLayout>
      </c:layout>
      <c:spPr>
        <a:noFill/>
        <a:ln w="3175">
          <a:noFill/>
        </a:ln>
      </c:spPr>
    </c:title>
    <c:plotArea>
      <c:layout>
        <c:manualLayout>
          <c:xMode val="edge"/>
          <c:yMode val="edge"/>
          <c:x val="0.0655"/>
          <c:y val="0.094"/>
          <c:w val="0.907"/>
          <c:h val="0.7685"/>
        </c:manualLayout>
      </c:layout>
      <c:barChart>
        <c:barDir val="col"/>
        <c:grouping val="clustered"/>
        <c:varyColors val="0"/>
        <c:ser>
          <c:idx val="0"/>
          <c:order val="0"/>
          <c:spPr>
            <a:solidFill>
              <a:srgbClr val="92D05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GRAF!$K$57:$P$57</c:f>
              <c:numCache/>
            </c:numRef>
          </c:cat>
          <c:val>
            <c:numRef>
              <c:f>GRAF!$K$58:$P$58</c:f>
              <c:numCache/>
            </c:numRef>
          </c:val>
        </c:ser>
        <c:axId val="29215188"/>
        <c:axId val="61610101"/>
      </c:barChart>
      <c:catAx>
        <c:axId val="2921518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TAHAP PENGUASAAN</a:t>
                </a:r>
              </a:p>
            </c:rich>
          </c:tx>
          <c:layout>
            <c:manualLayout>
              <c:xMode val="factor"/>
              <c:yMode val="factor"/>
              <c:x val="0.0115"/>
              <c:y val="-0.001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800" b="1" i="0" u="none" baseline="0">
                <a:solidFill>
                  <a:srgbClr val="000000"/>
                </a:solidFill>
              </a:defRPr>
            </a:pPr>
          </a:p>
        </c:txPr>
        <c:crossAx val="61610101"/>
        <c:crosses val="autoZero"/>
        <c:auto val="1"/>
        <c:lblOffset val="100"/>
        <c:tickLblSkip val="1"/>
        <c:noMultiLvlLbl val="0"/>
      </c:catAx>
      <c:valAx>
        <c:axId val="61610101"/>
        <c:scaling>
          <c:orientation val="minMax"/>
        </c:scaling>
        <c:axPos val="l"/>
        <c:title>
          <c:tx>
            <c:rich>
              <a:bodyPr vert="horz" rot="-5400000" anchor="ctr"/>
              <a:lstStyle/>
              <a:p>
                <a:pPr algn="ctr">
                  <a:defRPr/>
                </a:pPr>
                <a:r>
                  <a:rPr lang="en-US" cap="none" sz="800" b="1" i="0" u="none" baseline="0">
                    <a:solidFill>
                      <a:srgbClr val="000000"/>
                    </a:solidFill>
                  </a:rPr>
                  <a:t>BILANGAN MURID</a:t>
                </a:r>
              </a:p>
            </c:rich>
          </c:tx>
          <c:layout>
            <c:manualLayout>
              <c:xMode val="factor"/>
              <c:yMode val="factor"/>
              <c:x val="0.0015"/>
              <c:y val="-0.015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921518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PRESTASI KATEGORI SERANGAN</a:t>
            </a:r>
          </a:p>
        </c:rich>
      </c:tx>
      <c:layout>
        <c:manualLayout>
          <c:xMode val="factor"/>
          <c:yMode val="factor"/>
          <c:x val="-0.00275"/>
          <c:y val="-0.0055"/>
        </c:manualLayout>
      </c:layout>
      <c:spPr>
        <a:noFill/>
        <a:ln w="3175">
          <a:noFill/>
        </a:ln>
      </c:spPr>
    </c:title>
    <c:plotArea>
      <c:layout>
        <c:manualLayout>
          <c:xMode val="edge"/>
          <c:yMode val="edge"/>
          <c:x val="0.0715"/>
          <c:y val="0.10025"/>
          <c:w val="0.8995"/>
          <c:h val="0.7525"/>
        </c:manualLayout>
      </c:layout>
      <c:barChart>
        <c:barDir val="col"/>
        <c:grouping val="clustered"/>
        <c:varyColors val="0"/>
        <c:ser>
          <c:idx val="0"/>
          <c:order val="0"/>
          <c:spPr>
            <a:solidFill>
              <a:srgbClr val="FFC0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GRAF!$C$27:$H$27</c:f>
              <c:numCache/>
            </c:numRef>
          </c:cat>
          <c:val>
            <c:numRef>
              <c:f>GRAF!$C$28:$H$28</c:f>
              <c:numCache/>
            </c:numRef>
          </c:val>
        </c:ser>
        <c:axId val="17619998"/>
        <c:axId val="24362255"/>
      </c:barChart>
      <c:catAx>
        <c:axId val="1761999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TAHAP PENGUASAAN</a:t>
                </a:r>
              </a:p>
            </c:rich>
          </c:tx>
          <c:layout>
            <c:manualLayout>
              <c:xMode val="factor"/>
              <c:yMode val="factor"/>
              <c:x val="0.0125"/>
              <c:y val="-0.001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800" b="1" i="0" u="none" baseline="0">
                <a:solidFill>
                  <a:srgbClr val="000000"/>
                </a:solidFill>
              </a:defRPr>
            </a:pPr>
          </a:p>
        </c:txPr>
        <c:crossAx val="24362255"/>
        <c:crosses val="autoZero"/>
        <c:auto val="1"/>
        <c:lblOffset val="100"/>
        <c:tickLblSkip val="1"/>
        <c:noMultiLvlLbl val="0"/>
      </c:catAx>
      <c:valAx>
        <c:axId val="24362255"/>
        <c:scaling>
          <c:orientation val="minMax"/>
        </c:scaling>
        <c:axPos val="l"/>
        <c:title>
          <c:tx>
            <c:rich>
              <a:bodyPr vert="horz" rot="-5400000" anchor="ctr"/>
              <a:lstStyle/>
              <a:p>
                <a:pPr algn="ctr">
                  <a:defRPr/>
                </a:pPr>
                <a:r>
                  <a:rPr lang="en-US" cap="none" sz="800" b="1" i="0" u="none" baseline="0">
                    <a:solidFill>
                      <a:srgbClr val="000000"/>
                    </a:solidFill>
                  </a:rPr>
                  <a:t>BILANGAN MURID</a:t>
                </a:r>
              </a:p>
            </c:rich>
          </c:tx>
          <c:layout>
            <c:manualLayout>
              <c:xMode val="factor"/>
              <c:yMode val="factor"/>
              <c:x val="-0.00475"/>
              <c:y val="-0.0297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619998"/>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PRESTASI PERGERAKAN BERIRAMA</a:t>
            </a:r>
          </a:p>
        </c:rich>
      </c:tx>
      <c:layout>
        <c:manualLayout>
          <c:xMode val="factor"/>
          <c:yMode val="factor"/>
          <c:x val="-0.0025"/>
          <c:y val="-0.00525"/>
        </c:manualLayout>
      </c:layout>
      <c:spPr>
        <a:noFill/>
        <a:ln w="3175">
          <a:noFill/>
        </a:ln>
      </c:spPr>
    </c:title>
    <c:plotArea>
      <c:layout>
        <c:manualLayout>
          <c:xMode val="edge"/>
          <c:yMode val="edge"/>
          <c:x val="0.06575"/>
          <c:y val="0.099"/>
          <c:w val="0.90675"/>
          <c:h val="0.75975"/>
        </c:manualLayout>
      </c:layout>
      <c:barChart>
        <c:barDir val="col"/>
        <c:grouping val="clustered"/>
        <c:varyColors val="0"/>
        <c:ser>
          <c:idx val="0"/>
          <c:order val="0"/>
          <c:spPr>
            <a:solidFill>
              <a:srgbClr val="C000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GRAF!$K$14:$P$14</c:f>
              <c:numCache/>
            </c:numRef>
          </c:cat>
          <c:val>
            <c:numRef>
              <c:f>GRAF!$K$15:$P$15</c:f>
              <c:numCache/>
            </c:numRef>
          </c:val>
        </c:ser>
        <c:axId val="17933704"/>
        <c:axId val="27185609"/>
      </c:barChart>
      <c:catAx>
        <c:axId val="179337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TAHAP PENGUASAAN</a:t>
                </a:r>
              </a:p>
            </c:rich>
          </c:tx>
          <c:layout>
            <c:manualLayout>
              <c:xMode val="factor"/>
              <c:yMode val="factor"/>
              <c:x val="0.012"/>
              <c:y val="-0.001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27185609"/>
        <c:crosses val="autoZero"/>
        <c:auto val="1"/>
        <c:lblOffset val="100"/>
        <c:tickLblSkip val="1"/>
        <c:noMultiLvlLbl val="0"/>
      </c:catAx>
      <c:valAx>
        <c:axId val="27185609"/>
        <c:scaling>
          <c:orientation val="minMax"/>
        </c:scaling>
        <c:axPos val="l"/>
        <c:title>
          <c:tx>
            <c:rich>
              <a:bodyPr vert="horz" rot="-5400000" anchor="ctr"/>
              <a:lstStyle/>
              <a:p>
                <a:pPr algn="ctr">
                  <a:defRPr/>
                </a:pPr>
                <a:r>
                  <a:rPr lang="en-US" cap="none" sz="800" b="1" i="0" u="none" baseline="0">
                    <a:solidFill>
                      <a:srgbClr val="000000"/>
                    </a:solidFill>
                  </a:rPr>
                  <a:t>BILANGAN MURID</a:t>
                </a:r>
              </a:p>
            </c:rich>
          </c:tx>
          <c:layout>
            <c:manualLayout>
              <c:xMode val="factor"/>
              <c:yMode val="factor"/>
              <c:x val="0.00225"/>
              <c:y val="-0.007"/>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79337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PRESTASI KATEGORI JARING</a:t>
            </a:r>
          </a:p>
        </c:rich>
      </c:tx>
      <c:layout>
        <c:manualLayout>
          <c:xMode val="factor"/>
          <c:yMode val="factor"/>
          <c:x val="-0.00525"/>
          <c:y val="-0.00525"/>
        </c:manualLayout>
      </c:layout>
      <c:spPr>
        <a:noFill/>
        <a:ln w="3175">
          <a:noFill/>
        </a:ln>
      </c:spPr>
    </c:title>
    <c:plotArea>
      <c:layout>
        <c:manualLayout>
          <c:xMode val="edge"/>
          <c:yMode val="edge"/>
          <c:x val="0.05125"/>
          <c:y val="0.101"/>
          <c:w val="0.9225"/>
          <c:h val="0.759"/>
        </c:manualLayout>
      </c:layout>
      <c:barChart>
        <c:barDir val="col"/>
        <c:grouping val="clustered"/>
        <c:varyColors val="0"/>
        <c:ser>
          <c:idx val="0"/>
          <c:order val="0"/>
          <c:spPr>
            <a:solidFill>
              <a:srgbClr val="FFC0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GRAF!$L$25:$Q$25</c:f>
              <c:numCache/>
            </c:numRef>
          </c:cat>
          <c:val>
            <c:numRef>
              <c:f>GRAF!$L$26:$Q$26</c:f>
              <c:numCache/>
            </c:numRef>
          </c:val>
        </c:ser>
        <c:axId val="43343890"/>
        <c:axId val="54550691"/>
      </c:barChart>
      <c:catAx>
        <c:axId val="4334389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TAHAP PENGUASAAN</a:t>
                </a:r>
              </a:p>
            </c:rich>
          </c:tx>
          <c:layout>
            <c:manualLayout>
              <c:xMode val="factor"/>
              <c:yMode val="factor"/>
              <c:x val="0.01225"/>
              <c:y val="-0.001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54550691"/>
        <c:crosses val="autoZero"/>
        <c:auto val="1"/>
        <c:lblOffset val="100"/>
        <c:tickLblSkip val="1"/>
        <c:noMultiLvlLbl val="0"/>
      </c:catAx>
      <c:valAx>
        <c:axId val="54550691"/>
        <c:scaling>
          <c:orientation val="minMax"/>
        </c:scaling>
        <c:axPos val="l"/>
        <c:title>
          <c:tx>
            <c:rich>
              <a:bodyPr vert="horz" rot="-5400000" anchor="ctr"/>
              <a:lstStyle/>
              <a:p>
                <a:pPr algn="ctr">
                  <a:defRPr/>
                </a:pPr>
                <a:r>
                  <a:rPr lang="en-US" cap="none" sz="1000" b="1" i="0" u="none" baseline="0">
                    <a:solidFill>
                      <a:srgbClr val="000000"/>
                    </a:solidFill>
                    <a:latin typeface="Calibri"/>
                    <a:ea typeface="Calibri"/>
                    <a:cs typeface="Calibri"/>
                  </a:rPr>
                  <a:t>BILANGAN MURID</a:t>
                </a:r>
              </a:p>
            </c:rich>
          </c:tx>
          <c:layout>
            <c:manualLayout>
              <c:xMode val="factor"/>
              <c:yMode val="factor"/>
              <c:x val="-0.0035"/>
              <c:y val="-0.0072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3343890"/>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PRESTASI KATEGORI MEMADANG</a:t>
            </a:r>
          </a:p>
        </c:rich>
      </c:tx>
      <c:layout>
        <c:manualLayout>
          <c:xMode val="factor"/>
          <c:yMode val="factor"/>
          <c:x val="-0.00275"/>
          <c:y val="-0.0055"/>
        </c:manualLayout>
      </c:layout>
      <c:spPr>
        <a:noFill/>
        <a:ln w="3175">
          <a:noFill/>
        </a:ln>
      </c:spPr>
    </c:title>
    <c:plotArea>
      <c:layout>
        <c:manualLayout>
          <c:xMode val="edge"/>
          <c:yMode val="edge"/>
          <c:x val="0.0685"/>
          <c:y val="0.09975"/>
          <c:w val="0.90275"/>
          <c:h val="0.75375"/>
        </c:manualLayout>
      </c:layout>
      <c:barChart>
        <c:barDir val="col"/>
        <c:grouping val="clustered"/>
        <c:varyColors val="0"/>
        <c:ser>
          <c:idx val="0"/>
          <c:order val="0"/>
          <c:spPr>
            <a:solidFill>
              <a:srgbClr val="FFC00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GRAF!$T$27:$Y$27</c:f>
              <c:numCache/>
            </c:numRef>
          </c:cat>
          <c:val>
            <c:numRef>
              <c:f>GRAF!$T$28:$Y$28</c:f>
              <c:numCache/>
            </c:numRef>
          </c:val>
        </c:ser>
        <c:axId val="21194172"/>
        <c:axId val="56529821"/>
      </c:barChart>
      <c:catAx>
        <c:axId val="2119417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TAHAP PENGUASAAN</a:t>
                </a:r>
              </a:p>
            </c:rich>
          </c:tx>
          <c:layout>
            <c:manualLayout>
              <c:xMode val="factor"/>
              <c:yMode val="factor"/>
              <c:x val="0.0125"/>
              <c:y val="-0.0017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800" b="1" i="0" u="none" baseline="0">
                <a:solidFill>
                  <a:srgbClr val="000000"/>
                </a:solidFill>
              </a:defRPr>
            </a:pPr>
          </a:p>
        </c:txPr>
        <c:crossAx val="56529821"/>
        <c:crosses val="autoZero"/>
        <c:auto val="1"/>
        <c:lblOffset val="100"/>
        <c:tickLblSkip val="1"/>
        <c:noMultiLvlLbl val="0"/>
      </c:catAx>
      <c:valAx>
        <c:axId val="56529821"/>
        <c:scaling>
          <c:orientation val="minMax"/>
        </c:scaling>
        <c:axPos val="l"/>
        <c:title>
          <c:tx>
            <c:rich>
              <a:bodyPr vert="horz" rot="-5400000" anchor="ctr"/>
              <a:lstStyle/>
              <a:p>
                <a:pPr algn="ctr">
                  <a:defRPr/>
                </a:pPr>
                <a:r>
                  <a:rPr lang="en-US" cap="none" sz="800" b="1" i="0" u="none" baseline="0">
                    <a:solidFill>
                      <a:srgbClr val="000000"/>
                    </a:solidFill>
                  </a:rPr>
                  <a:t>BILANGAN MURID</a:t>
                </a:r>
              </a:p>
            </c:rich>
          </c:tx>
          <c:layout>
            <c:manualLayout>
              <c:xMode val="factor"/>
              <c:yMode val="factor"/>
              <c:x val="0.0015"/>
              <c:y val="-0.022"/>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119417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PRESTASI OLAHRAGA ASAS: 
</a:t>
            </a:r>
            <a:r>
              <a:rPr lang="en-US" cap="none" sz="900" b="1" i="0" u="none" baseline="0">
                <a:solidFill>
                  <a:srgbClr val="000000"/>
                </a:solidFill>
              </a:rPr>
              <a:t>ASAS BERLARI</a:t>
            </a:r>
          </a:p>
        </c:rich>
      </c:tx>
      <c:layout>
        <c:manualLayout>
          <c:xMode val="factor"/>
          <c:yMode val="factor"/>
          <c:x val="-0.0055"/>
          <c:y val="0"/>
        </c:manualLayout>
      </c:layout>
      <c:spPr>
        <a:noFill/>
        <a:ln w="3175">
          <a:noFill/>
        </a:ln>
      </c:spPr>
    </c:title>
    <c:plotArea>
      <c:layout>
        <c:manualLayout>
          <c:xMode val="edge"/>
          <c:yMode val="edge"/>
          <c:x val="0.0715"/>
          <c:y val="0.16975"/>
          <c:w val="0.9005"/>
          <c:h val="0.6735"/>
        </c:manualLayout>
      </c:layout>
      <c:barChart>
        <c:barDir val="col"/>
        <c:grouping val="clustered"/>
        <c:varyColors val="0"/>
        <c:ser>
          <c:idx val="0"/>
          <c:order val="0"/>
          <c:spPr>
            <a:solidFill>
              <a:srgbClr val="558ED5"/>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showLegendKey val="0"/>
            <c:showVal val="1"/>
            <c:showBubbleSize val="0"/>
            <c:showCatName val="0"/>
            <c:showSerName val="0"/>
            <c:showPercent val="0"/>
          </c:dLbls>
          <c:cat>
            <c:numRef>
              <c:f>GRAF!$C$41:$H$41</c:f>
              <c:numCache/>
            </c:numRef>
          </c:cat>
          <c:val>
            <c:numRef>
              <c:f>GRAF!$C$42:$H$42</c:f>
              <c:numCache/>
            </c:numRef>
          </c:val>
        </c:ser>
        <c:axId val="39006342"/>
        <c:axId val="15512759"/>
      </c:barChart>
      <c:catAx>
        <c:axId val="39006342"/>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TAHAP PENGUASAAN</a:t>
                </a:r>
              </a:p>
            </c:rich>
          </c:tx>
          <c:layout>
            <c:manualLayout>
              <c:xMode val="factor"/>
              <c:yMode val="factor"/>
              <c:x val="0.015"/>
              <c:y val="-0.0052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800" b="1" i="0" u="none" baseline="0">
                <a:solidFill>
                  <a:srgbClr val="000000"/>
                </a:solidFill>
              </a:defRPr>
            </a:pPr>
          </a:p>
        </c:txPr>
        <c:crossAx val="15512759"/>
        <c:crosses val="autoZero"/>
        <c:auto val="1"/>
        <c:lblOffset val="100"/>
        <c:tickLblSkip val="1"/>
        <c:noMultiLvlLbl val="0"/>
      </c:catAx>
      <c:valAx>
        <c:axId val="15512759"/>
        <c:scaling>
          <c:orientation val="minMax"/>
        </c:scaling>
        <c:axPos val="l"/>
        <c:title>
          <c:tx>
            <c:rich>
              <a:bodyPr vert="horz" rot="-5400000" anchor="ctr"/>
              <a:lstStyle/>
              <a:p>
                <a:pPr algn="ctr">
                  <a:defRPr/>
                </a:pPr>
                <a:r>
                  <a:rPr lang="en-US" cap="none" sz="800" b="1" i="0" u="none" baseline="0">
                    <a:solidFill>
                      <a:srgbClr val="000000"/>
                    </a:solidFill>
                  </a:rPr>
                  <a:t>BILANGAN MURID</a:t>
                </a:r>
              </a:p>
            </c:rich>
          </c:tx>
          <c:layout>
            <c:manualLayout>
              <c:xMode val="factor"/>
              <c:yMode val="factor"/>
              <c:x val="0.00075"/>
              <c:y val="-0.028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9006342"/>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rPr>
              <a:t>PRESTASI OLAHRAGA: ASAS LOMPATAN</a:t>
            </a:r>
          </a:p>
        </c:rich>
      </c:tx>
      <c:layout>
        <c:manualLayout>
          <c:xMode val="factor"/>
          <c:yMode val="factor"/>
          <c:x val="-0.0025"/>
          <c:y val="-0.00575"/>
        </c:manualLayout>
      </c:layout>
      <c:spPr>
        <a:noFill/>
        <a:ln w="3175">
          <a:noFill/>
        </a:ln>
      </c:spPr>
    </c:title>
    <c:plotArea>
      <c:layout>
        <c:manualLayout>
          <c:xMode val="edge"/>
          <c:yMode val="edge"/>
          <c:x val="0.04525"/>
          <c:y val="0.1075"/>
          <c:w val="0.9275"/>
          <c:h val="0.73875"/>
        </c:manualLayout>
      </c:layout>
      <c:barChart>
        <c:barDir val="col"/>
        <c:grouping val="clustered"/>
        <c:varyColors val="0"/>
        <c:ser>
          <c:idx val="0"/>
          <c:order val="0"/>
          <c:spPr>
            <a:solidFill>
              <a:srgbClr val="0070C0"/>
            </a:solidFill>
            <a:ln w="254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pPr>
              <a:noFill/>
              <a:ln w="3175">
                <a:noFill/>
              </a:ln>
            </c:spPr>
            <c:dLblPos val="outEnd"/>
            <c:showLegendKey val="0"/>
            <c:showVal val="1"/>
            <c:showBubbleSize val="0"/>
            <c:showCatName val="0"/>
            <c:showSerName val="0"/>
            <c:showPercent val="0"/>
          </c:dLbls>
          <c:cat>
            <c:numRef>
              <c:f>GRAF!$L$41:$Q$41</c:f>
              <c:numCache/>
            </c:numRef>
          </c:cat>
          <c:val>
            <c:numRef>
              <c:f>GRAF!$L$42:$Q$42</c:f>
              <c:numCache/>
            </c:numRef>
          </c:val>
        </c:ser>
        <c:axId val="5397104"/>
        <c:axId val="48573937"/>
      </c:barChart>
      <c:catAx>
        <c:axId val="539710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TAHAP PENGUASAAN</a:t>
                </a:r>
              </a:p>
            </c:rich>
          </c:tx>
          <c:layout>
            <c:manualLayout>
              <c:xMode val="factor"/>
              <c:yMode val="factor"/>
              <c:x val="0.01325"/>
              <c:y val="-0.0015"/>
            </c:manualLayout>
          </c:layout>
          <c:overlay val="0"/>
          <c:spPr>
            <a:noFill/>
            <a:ln w="3175">
              <a:noFill/>
            </a:ln>
          </c:spPr>
        </c:title>
        <c:delete val="0"/>
        <c:numFmt formatCode="General" sourceLinked="1"/>
        <c:majorTickMark val="none"/>
        <c:minorTickMark val="none"/>
        <c:tickLblPos val="nextTo"/>
        <c:spPr>
          <a:ln w="3175">
            <a:solidFill>
              <a:srgbClr val="808080"/>
            </a:solidFill>
          </a:ln>
        </c:spPr>
        <c:txPr>
          <a:bodyPr vert="horz" rot="0"/>
          <a:lstStyle/>
          <a:p>
            <a:pPr>
              <a:defRPr lang="en-US" cap="none" sz="800" b="1" i="0" u="none" baseline="0">
                <a:solidFill>
                  <a:srgbClr val="000000"/>
                </a:solidFill>
              </a:defRPr>
            </a:pPr>
          </a:p>
        </c:txPr>
        <c:crossAx val="48573937"/>
        <c:crosses val="autoZero"/>
        <c:auto val="1"/>
        <c:lblOffset val="100"/>
        <c:tickLblSkip val="1"/>
        <c:noMultiLvlLbl val="0"/>
      </c:catAx>
      <c:valAx>
        <c:axId val="48573937"/>
        <c:scaling>
          <c:orientation val="minMax"/>
        </c:scaling>
        <c:axPos val="l"/>
        <c:title>
          <c:tx>
            <c:rich>
              <a:bodyPr vert="horz" rot="-5400000" anchor="ctr"/>
              <a:lstStyle/>
              <a:p>
                <a:pPr algn="ctr">
                  <a:defRPr/>
                </a:pPr>
                <a:r>
                  <a:rPr lang="en-US" cap="none" sz="800" b="1" i="0" u="none" baseline="0">
                    <a:solidFill>
                      <a:srgbClr val="000000"/>
                    </a:solidFill>
                  </a:rPr>
                  <a:t>BILANGAN MURID</a:t>
                </a:r>
              </a:p>
            </c:rich>
          </c:tx>
          <c:layout>
            <c:manualLayout>
              <c:xMode val="factor"/>
              <c:yMode val="factor"/>
              <c:x val="-0.00425"/>
              <c:y val="-0.013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397104"/>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6</xdr:row>
      <xdr:rowOff>114300</xdr:rowOff>
    </xdr:from>
    <xdr:to>
      <xdr:col>8</xdr:col>
      <xdr:colOff>238125</xdr:colOff>
      <xdr:row>19</xdr:row>
      <xdr:rowOff>142875</xdr:rowOff>
    </xdr:to>
    <xdr:graphicFrame>
      <xdr:nvGraphicFramePr>
        <xdr:cNvPr id="1" name="Chart 1"/>
        <xdr:cNvGraphicFramePr/>
      </xdr:nvGraphicFramePr>
      <xdr:xfrm>
        <a:off x="276225" y="1228725"/>
        <a:ext cx="3429000" cy="2114550"/>
      </xdr:xfrm>
      <a:graphic>
        <a:graphicData uri="http://schemas.openxmlformats.org/drawingml/2006/chart">
          <c:chart xmlns:c="http://schemas.openxmlformats.org/drawingml/2006/chart" r:id="rId1"/>
        </a:graphicData>
      </a:graphic>
    </xdr:graphicFrame>
    <xdr:clientData/>
  </xdr:twoCellAnchor>
  <xdr:twoCellAnchor>
    <xdr:from>
      <xdr:col>0</xdr:col>
      <xdr:colOff>276225</xdr:colOff>
      <xdr:row>51</xdr:row>
      <xdr:rowOff>9525</xdr:rowOff>
    </xdr:from>
    <xdr:to>
      <xdr:col>8</xdr:col>
      <xdr:colOff>228600</xdr:colOff>
      <xdr:row>62</xdr:row>
      <xdr:rowOff>123825</xdr:rowOff>
    </xdr:to>
    <xdr:graphicFrame>
      <xdr:nvGraphicFramePr>
        <xdr:cNvPr id="2" name="Chart 3"/>
        <xdr:cNvGraphicFramePr/>
      </xdr:nvGraphicFramePr>
      <xdr:xfrm>
        <a:off x="276225" y="8582025"/>
        <a:ext cx="3419475" cy="2066925"/>
      </xdr:xfrm>
      <a:graphic>
        <a:graphicData uri="http://schemas.openxmlformats.org/drawingml/2006/chart">
          <c:chart xmlns:c="http://schemas.openxmlformats.org/drawingml/2006/chart" r:id="rId2"/>
        </a:graphicData>
      </a:graphic>
    </xdr:graphicFrame>
    <xdr:clientData/>
  </xdr:twoCellAnchor>
  <xdr:twoCellAnchor>
    <xdr:from>
      <xdr:col>8</xdr:col>
      <xdr:colOff>409575</xdr:colOff>
      <xdr:row>50</xdr:row>
      <xdr:rowOff>180975</xdr:rowOff>
    </xdr:from>
    <xdr:to>
      <xdr:col>17</xdr:col>
      <xdr:colOff>161925</xdr:colOff>
      <xdr:row>62</xdr:row>
      <xdr:rowOff>104775</xdr:rowOff>
    </xdr:to>
    <xdr:graphicFrame>
      <xdr:nvGraphicFramePr>
        <xdr:cNvPr id="3" name="Chart 4"/>
        <xdr:cNvGraphicFramePr/>
      </xdr:nvGraphicFramePr>
      <xdr:xfrm>
        <a:off x="3876675" y="8515350"/>
        <a:ext cx="3781425" cy="2066925"/>
      </xdr:xfrm>
      <a:graphic>
        <a:graphicData uri="http://schemas.openxmlformats.org/drawingml/2006/chart">
          <c:chart xmlns:c="http://schemas.openxmlformats.org/drawingml/2006/chart" r:id="rId3"/>
        </a:graphicData>
      </a:graphic>
    </xdr:graphicFrame>
    <xdr:clientData/>
  </xdr:twoCellAnchor>
  <xdr:twoCellAnchor>
    <xdr:from>
      <xdr:col>0</xdr:col>
      <xdr:colOff>285750</xdr:colOff>
      <xdr:row>21</xdr:row>
      <xdr:rowOff>190500</xdr:rowOff>
    </xdr:from>
    <xdr:to>
      <xdr:col>8</xdr:col>
      <xdr:colOff>285750</xdr:colOff>
      <xdr:row>34</xdr:row>
      <xdr:rowOff>133350</xdr:rowOff>
    </xdr:to>
    <xdr:graphicFrame>
      <xdr:nvGraphicFramePr>
        <xdr:cNvPr id="4" name="Chart 5"/>
        <xdr:cNvGraphicFramePr/>
      </xdr:nvGraphicFramePr>
      <xdr:xfrm>
        <a:off x="285750" y="3714750"/>
        <a:ext cx="3467100" cy="2133600"/>
      </xdr:xfrm>
      <a:graphic>
        <a:graphicData uri="http://schemas.openxmlformats.org/drawingml/2006/chart">
          <c:chart xmlns:c="http://schemas.openxmlformats.org/drawingml/2006/chart" r:id="rId4"/>
        </a:graphicData>
      </a:graphic>
    </xdr:graphicFrame>
    <xdr:clientData/>
  </xdr:twoCellAnchor>
  <xdr:twoCellAnchor>
    <xdr:from>
      <xdr:col>8</xdr:col>
      <xdr:colOff>438150</xdr:colOff>
      <xdr:row>6</xdr:row>
      <xdr:rowOff>66675</xdr:rowOff>
    </xdr:from>
    <xdr:to>
      <xdr:col>17</xdr:col>
      <xdr:colOff>171450</xdr:colOff>
      <xdr:row>19</xdr:row>
      <xdr:rowOff>123825</xdr:rowOff>
    </xdr:to>
    <xdr:graphicFrame>
      <xdr:nvGraphicFramePr>
        <xdr:cNvPr id="5" name="Chart 8"/>
        <xdr:cNvGraphicFramePr/>
      </xdr:nvGraphicFramePr>
      <xdr:xfrm>
        <a:off x="3905250" y="1209675"/>
        <a:ext cx="3762375" cy="2152650"/>
      </xdr:xfrm>
      <a:graphic>
        <a:graphicData uri="http://schemas.openxmlformats.org/drawingml/2006/chart">
          <c:chart xmlns:c="http://schemas.openxmlformats.org/drawingml/2006/chart" r:id="rId5"/>
        </a:graphicData>
      </a:graphic>
    </xdr:graphicFrame>
    <xdr:clientData/>
  </xdr:twoCellAnchor>
  <xdr:twoCellAnchor>
    <xdr:from>
      <xdr:col>9</xdr:col>
      <xdr:colOff>19050</xdr:colOff>
      <xdr:row>21</xdr:row>
      <xdr:rowOff>123825</xdr:rowOff>
    </xdr:from>
    <xdr:to>
      <xdr:col>17</xdr:col>
      <xdr:colOff>161925</xdr:colOff>
      <xdr:row>34</xdr:row>
      <xdr:rowOff>142875</xdr:rowOff>
    </xdr:to>
    <xdr:graphicFrame>
      <xdr:nvGraphicFramePr>
        <xdr:cNvPr id="6" name="Chart 9"/>
        <xdr:cNvGraphicFramePr/>
      </xdr:nvGraphicFramePr>
      <xdr:xfrm>
        <a:off x="3933825" y="3695700"/>
        <a:ext cx="3724275" cy="2162175"/>
      </xdr:xfrm>
      <a:graphic>
        <a:graphicData uri="http://schemas.openxmlformats.org/drawingml/2006/chart">
          <c:chart xmlns:c="http://schemas.openxmlformats.org/drawingml/2006/chart" r:id="rId6"/>
        </a:graphicData>
      </a:graphic>
    </xdr:graphicFrame>
    <xdr:clientData/>
  </xdr:twoCellAnchor>
  <xdr:twoCellAnchor>
    <xdr:from>
      <xdr:col>17</xdr:col>
      <xdr:colOff>409575</xdr:colOff>
      <xdr:row>21</xdr:row>
      <xdr:rowOff>104775</xdr:rowOff>
    </xdr:from>
    <xdr:to>
      <xdr:col>26</xdr:col>
      <xdr:colOff>0</xdr:colOff>
      <xdr:row>34</xdr:row>
      <xdr:rowOff>104775</xdr:rowOff>
    </xdr:to>
    <xdr:graphicFrame>
      <xdr:nvGraphicFramePr>
        <xdr:cNvPr id="7" name="Chart 10"/>
        <xdr:cNvGraphicFramePr/>
      </xdr:nvGraphicFramePr>
      <xdr:xfrm>
        <a:off x="7905750" y="3676650"/>
        <a:ext cx="3619500" cy="2143125"/>
      </xdr:xfrm>
      <a:graphic>
        <a:graphicData uri="http://schemas.openxmlformats.org/drawingml/2006/chart">
          <c:chart xmlns:c="http://schemas.openxmlformats.org/drawingml/2006/chart" r:id="rId7"/>
        </a:graphicData>
      </a:graphic>
    </xdr:graphicFrame>
    <xdr:clientData/>
  </xdr:twoCellAnchor>
  <xdr:twoCellAnchor>
    <xdr:from>
      <xdr:col>0</xdr:col>
      <xdr:colOff>276225</xdr:colOff>
      <xdr:row>37</xdr:row>
      <xdr:rowOff>28575</xdr:rowOff>
    </xdr:from>
    <xdr:to>
      <xdr:col>8</xdr:col>
      <xdr:colOff>285750</xdr:colOff>
      <xdr:row>49</xdr:row>
      <xdr:rowOff>66675</xdr:rowOff>
    </xdr:to>
    <xdr:graphicFrame>
      <xdr:nvGraphicFramePr>
        <xdr:cNvPr id="8" name="Chart 11"/>
        <xdr:cNvGraphicFramePr/>
      </xdr:nvGraphicFramePr>
      <xdr:xfrm>
        <a:off x="276225" y="6172200"/>
        <a:ext cx="3476625" cy="2019300"/>
      </xdr:xfrm>
      <a:graphic>
        <a:graphicData uri="http://schemas.openxmlformats.org/drawingml/2006/chart">
          <c:chart xmlns:c="http://schemas.openxmlformats.org/drawingml/2006/chart" r:id="rId8"/>
        </a:graphicData>
      </a:graphic>
    </xdr:graphicFrame>
    <xdr:clientData/>
  </xdr:twoCellAnchor>
  <xdr:twoCellAnchor>
    <xdr:from>
      <xdr:col>9</xdr:col>
      <xdr:colOff>0</xdr:colOff>
      <xdr:row>37</xdr:row>
      <xdr:rowOff>19050</xdr:rowOff>
    </xdr:from>
    <xdr:to>
      <xdr:col>17</xdr:col>
      <xdr:colOff>133350</xdr:colOff>
      <xdr:row>49</xdr:row>
      <xdr:rowOff>76200</xdr:rowOff>
    </xdr:to>
    <xdr:graphicFrame>
      <xdr:nvGraphicFramePr>
        <xdr:cNvPr id="9" name="Chart 12"/>
        <xdr:cNvGraphicFramePr/>
      </xdr:nvGraphicFramePr>
      <xdr:xfrm>
        <a:off x="3914775" y="6162675"/>
        <a:ext cx="3714750" cy="2057400"/>
      </xdr:xfrm>
      <a:graphic>
        <a:graphicData uri="http://schemas.openxmlformats.org/drawingml/2006/chart">
          <c:chart xmlns:c="http://schemas.openxmlformats.org/drawingml/2006/chart" r:id="rId9"/>
        </a:graphicData>
      </a:graphic>
    </xdr:graphicFrame>
    <xdr:clientData/>
  </xdr:twoCellAnchor>
  <xdr:twoCellAnchor>
    <xdr:from>
      <xdr:col>17</xdr:col>
      <xdr:colOff>400050</xdr:colOff>
      <xdr:row>37</xdr:row>
      <xdr:rowOff>19050</xdr:rowOff>
    </xdr:from>
    <xdr:to>
      <xdr:col>26</xdr:col>
      <xdr:colOff>9525</xdr:colOff>
      <xdr:row>49</xdr:row>
      <xdr:rowOff>76200</xdr:rowOff>
    </xdr:to>
    <xdr:graphicFrame>
      <xdr:nvGraphicFramePr>
        <xdr:cNvPr id="10" name="Chart 13"/>
        <xdr:cNvGraphicFramePr/>
      </xdr:nvGraphicFramePr>
      <xdr:xfrm>
        <a:off x="7896225" y="6162675"/>
        <a:ext cx="3638550" cy="2057400"/>
      </xdr:xfrm>
      <a:graphic>
        <a:graphicData uri="http://schemas.openxmlformats.org/drawingml/2006/chart">
          <c:chart xmlns:c="http://schemas.openxmlformats.org/drawingml/2006/chart" r:id="rId10"/>
        </a:graphicData>
      </a:graphic>
    </xdr:graphicFrame>
    <xdr:clientData/>
  </xdr:twoCellAnchor>
  <xdr:twoCellAnchor>
    <xdr:from>
      <xdr:col>18</xdr:col>
      <xdr:colOff>47625</xdr:colOff>
      <xdr:row>6</xdr:row>
      <xdr:rowOff>85725</xdr:rowOff>
    </xdr:from>
    <xdr:to>
      <xdr:col>26</xdr:col>
      <xdr:colOff>28575</xdr:colOff>
      <xdr:row>19</xdr:row>
      <xdr:rowOff>133350</xdr:rowOff>
    </xdr:to>
    <xdr:graphicFrame>
      <xdr:nvGraphicFramePr>
        <xdr:cNvPr id="11" name="Chart 15"/>
        <xdr:cNvGraphicFramePr/>
      </xdr:nvGraphicFramePr>
      <xdr:xfrm>
        <a:off x="7991475" y="1228725"/>
        <a:ext cx="3562350" cy="2143125"/>
      </xdr:xfrm>
      <a:graphic>
        <a:graphicData uri="http://schemas.openxmlformats.org/drawingml/2006/chart">
          <c:chart xmlns:c="http://schemas.openxmlformats.org/drawingml/2006/chart" r:id="rId1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Sheet1"/>
  <dimension ref="A1:C174"/>
  <sheetViews>
    <sheetView zoomScale="80" zoomScaleNormal="80" zoomScalePageLayoutView="0" workbookViewId="0" topLeftCell="A156">
      <selection activeCell="A139" sqref="A139"/>
    </sheetView>
  </sheetViews>
  <sheetFormatPr defaultColWidth="9.140625" defaultRowHeight="15"/>
  <cols>
    <col min="1" max="1" width="14.421875" style="11" customWidth="1"/>
    <col min="2" max="2" width="65.00390625" style="1" customWidth="1"/>
    <col min="3" max="3" width="64.421875" style="1" customWidth="1"/>
    <col min="4" max="4" width="15.00390625" style="1" customWidth="1"/>
    <col min="5" max="16384" width="9.140625" style="1" customWidth="1"/>
  </cols>
  <sheetData>
    <row r="1" ht="15">
      <c r="A1" s="12" t="s">
        <v>151</v>
      </c>
    </row>
    <row r="4" spans="1:2" ht="19.5" customHeight="1">
      <c r="A4" s="58" t="s">
        <v>14</v>
      </c>
      <c r="B4" s="58"/>
    </row>
    <row r="5" spans="1:2" ht="44.25" customHeight="1">
      <c r="A5" s="34" t="s">
        <v>152</v>
      </c>
      <c r="B5" s="20" t="s">
        <v>153</v>
      </c>
    </row>
    <row r="6" spans="1:2" ht="62.25" customHeight="1">
      <c r="A6" s="27">
        <v>1</v>
      </c>
      <c r="B6" s="17" t="s">
        <v>88</v>
      </c>
    </row>
    <row r="7" spans="1:3" ht="86.25" customHeight="1">
      <c r="A7" s="27">
        <v>2</v>
      </c>
      <c r="B7" s="17" t="s">
        <v>87</v>
      </c>
      <c r="C7" s="4"/>
    </row>
    <row r="8" spans="1:3" ht="120" customHeight="1">
      <c r="A8" s="27">
        <v>3</v>
      </c>
      <c r="B8" s="17" t="s">
        <v>92</v>
      </c>
      <c r="C8" s="5"/>
    </row>
    <row r="9" spans="1:3" ht="99" customHeight="1">
      <c r="A9" s="27">
        <v>4</v>
      </c>
      <c r="B9" s="17" t="s">
        <v>93</v>
      </c>
      <c r="C9" s="2"/>
    </row>
    <row r="10" spans="1:3" ht="120" customHeight="1">
      <c r="A10" s="27">
        <v>5</v>
      </c>
      <c r="B10" s="17" t="s">
        <v>94</v>
      </c>
      <c r="C10" s="2"/>
    </row>
    <row r="11" spans="1:3" ht="110.25" customHeight="1">
      <c r="A11" s="21">
        <v>6</v>
      </c>
      <c r="B11" s="17" t="s">
        <v>95</v>
      </c>
      <c r="C11" s="2"/>
    </row>
    <row r="12" spans="2:3" ht="35.25" customHeight="1">
      <c r="B12" s="4"/>
      <c r="C12" s="2"/>
    </row>
    <row r="13" ht="37.5" customHeight="1"/>
    <row r="14" ht="36" customHeight="1"/>
    <row r="15" spans="1:2" ht="19.5" customHeight="1">
      <c r="A15" s="58" t="s">
        <v>15</v>
      </c>
      <c r="B15" s="58"/>
    </row>
    <row r="16" spans="1:2" ht="26.25" customHeight="1">
      <c r="A16" s="34" t="s">
        <v>152</v>
      </c>
      <c r="B16" s="20" t="s">
        <v>153</v>
      </c>
    </row>
    <row r="17" spans="1:3" ht="41.25" customHeight="1">
      <c r="A17" s="21">
        <v>1</v>
      </c>
      <c r="B17" s="17" t="s">
        <v>78</v>
      </c>
      <c r="C17" s="4"/>
    </row>
    <row r="18" spans="1:3" ht="65.25" customHeight="1">
      <c r="A18" s="21">
        <v>2</v>
      </c>
      <c r="B18" s="17" t="s">
        <v>96</v>
      </c>
      <c r="C18" s="5"/>
    </row>
    <row r="19" spans="1:3" ht="85.5" customHeight="1">
      <c r="A19" s="27">
        <v>3</v>
      </c>
      <c r="B19" s="22" t="s">
        <v>97</v>
      </c>
      <c r="C19" s="2"/>
    </row>
    <row r="20" spans="1:3" ht="96.75" customHeight="1">
      <c r="A20" s="27">
        <v>4</v>
      </c>
      <c r="B20" s="17" t="s">
        <v>98</v>
      </c>
      <c r="C20" s="2"/>
    </row>
    <row r="21" spans="1:3" ht="106.5" customHeight="1">
      <c r="A21" s="27">
        <v>5</v>
      </c>
      <c r="B21" s="17" t="s">
        <v>99</v>
      </c>
      <c r="C21" s="2"/>
    </row>
    <row r="22" spans="1:3" ht="135" customHeight="1">
      <c r="A22" s="21">
        <v>6</v>
      </c>
      <c r="B22" s="17" t="s">
        <v>100</v>
      </c>
      <c r="C22" s="2"/>
    </row>
    <row r="23" spans="2:3" ht="33.75" customHeight="1">
      <c r="B23" s="4"/>
      <c r="C23" s="2"/>
    </row>
    <row r="24" ht="34.5" customHeight="1"/>
    <row r="25" ht="31.5" customHeight="1"/>
    <row r="26" ht="31.5" customHeight="1"/>
    <row r="27" ht="33.75" customHeight="1"/>
    <row r="28" ht="31.5" customHeight="1"/>
    <row r="29" ht="31.5" customHeight="1"/>
    <row r="30" spans="1:2" ht="15">
      <c r="A30" s="58" t="s">
        <v>16</v>
      </c>
      <c r="B30" s="58"/>
    </row>
    <row r="31" spans="1:2" ht="19.5" customHeight="1">
      <c r="A31" s="59" t="s">
        <v>17</v>
      </c>
      <c r="B31" s="59"/>
    </row>
    <row r="32" spans="1:2" ht="26.25" customHeight="1">
      <c r="A32" s="34" t="s">
        <v>152</v>
      </c>
      <c r="B32" s="20" t="s">
        <v>153</v>
      </c>
    </row>
    <row r="33" spans="1:3" ht="40.5" customHeight="1">
      <c r="A33" s="21">
        <v>1</v>
      </c>
      <c r="B33" s="17" t="s">
        <v>61</v>
      </c>
      <c r="C33" s="4"/>
    </row>
    <row r="34" spans="1:3" ht="65.25" customHeight="1">
      <c r="A34" s="27">
        <v>2</v>
      </c>
      <c r="B34" s="18" t="s">
        <v>101</v>
      </c>
      <c r="C34" s="5"/>
    </row>
    <row r="35" spans="1:3" ht="102.75" customHeight="1">
      <c r="A35" s="27">
        <v>3</v>
      </c>
      <c r="B35" s="18" t="s">
        <v>102</v>
      </c>
      <c r="C35" s="2"/>
    </row>
    <row r="36" spans="1:3" ht="81.75" customHeight="1">
      <c r="A36" s="27">
        <v>4</v>
      </c>
      <c r="B36" s="18" t="s">
        <v>103</v>
      </c>
      <c r="C36" s="2"/>
    </row>
    <row r="37" spans="1:3" ht="106.5" customHeight="1">
      <c r="A37" s="27">
        <v>5</v>
      </c>
      <c r="B37" s="18" t="s">
        <v>104</v>
      </c>
      <c r="C37" s="2"/>
    </row>
    <row r="38" spans="1:3" ht="160.5" customHeight="1">
      <c r="A38" s="21">
        <v>6</v>
      </c>
      <c r="B38" s="18" t="s">
        <v>105</v>
      </c>
      <c r="C38" s="2"/>
    </row>
    <row r="39" spans="2:3" ht="28.5" customHeight="1">
      <c r="B39" s="2"/>
      <c r="C39" s="2"/>
    </row>
    <row r="40" spans="2:3" ht="32.25" customHeight="1">
      <c r="B40" s="2"/>
      <c r="C40" s="2"/>
    </row>
    <row r="41" spans="2:3" ht="31.5" customHeight="1">
      <c r="B41" s="2"/>
      <c r="C41" s="2"/>
    </row>
    <row r="42" spans="2:3" ht="30.75" customHeight="1">
      <c r="B42" s="2"/>
      <c r="C42" s="2"/>
    </row>
    <row r="43" spans="2:3" ht="27" customHeight="1">
      <c r="B43" s="2"/>
      <c r="C43" s="2"/>
    </row>
    <row r="44" spans="2:3" ht="27" customHeight="1">
      <c r="B44" s="2"/>
      <c r="C44" s="2"/>
    </row>
    <row r="45" ht="27.75" customHeight="1"/>
    <row r="47" spans="1:2" ht="15">
      <c r="A47" s="58" t="s">
        <v>16</v>
      </c>
      <c r="B47" s="58"/>
    </row>
    <row r="48" spans="1:2" ht="19.5" customHeight="1">
      <c r="A48" s="59" t="s">
        <v>51</v>
      </c>
      <c r="B48" s="59"/>
    </row>
    <row r="49" spans="1:2" ht="30.75" customHeight="1">
      <c r="A49" s="34" t="s">
        <v>152</v>
      </c>
      <c r="B49" s="20" t="s">
        <v>153</v>
      </c>
    </row>
    <row r="50" spans="1:3" ht="64.5" customHeight="1">
      <c r="A50" s="27">
        <v>1</v>
      </c>
      <c r="B50" s="18" t="s">
        <v>106</v>
      </c>
      <c r="C50" s="4"/>
    </row>
    <row r="51" spans="1:3" ht="89.25" customHeight="1">
      <c r="A51" s="27">
        <v>2</v>
      </c>
      <c r="B51" s="17" t="s">
        <v>108</v>
      </c>
      <c r="C51" s="4"/>
    </row>
    <row r="52" spans="1:3" ht="78.75" customHeight="1">
      <c r="A52" s="27">
        <v>3</v>
      </c>
      <c r="B52" s="19" t="s">
        <v>107</v>
      </c>
      <c r="C52" s="5"/>
    </row>
    <row r="53" spans="1:3" ht="70.5" customHeight="1">
      <c r="A53" s="27">
        <v>4</v>
      </c>
      <c r="B53" s="17" t="s">
        <v>109</v>
      </c>
      <c r="C53" s="2"/>
    </row>
    <row r="54" spans="1:3" ht="108.75" customHeight="1">
      <c r="A54" s="27">
        <v>5</v>
      </c>
      <c r="B54" s="17" t="s">
        <v>155</v>
      </c>
      <c r="C54" s="2"/>
    </row>
    <row r="55" spans="1:3" ht="123.75" customHeight="1">
      <c r="A55" s="21">
        <v>6</v>
      </c>
      <c r="B55" s="17" t="s">
        <v>110</v>
      </c>
      <c r="C55" s="2"/>
    </row>
    <row r="56" spans="2:3" ht="30.75" customHeight="1">
      <c r="B56" s="2"/>
      <c r="C56" s="2"/>
    </row>
    <row r="57" spans="2:3" ht="34.5" customHeight="1">
      <c r="B57" s="2"/>
      <c r="C57" s="2"/>
    </row>
    <row r="58" spans="2:3" ht="36.75" customHeight="1">
      <c r="B58" s="2"/>
      <c r="C58" s="2"/>
    </row>
    <row r="59" spans="2:3" ht="39" customHeight="1">
      <c r="B59" s="2"/>
      <c r="C59" s="2"/>
    </row>
    <row r="60" spans="2:3" ht="36" customHeight="1">
      <c r="B60" s="2"/>
      <c r="C60" s="2"/>
    </row>
    <row r="61" ht="31.5" customHeight="1"/>
    <row r="62" spans="1:2" ht="15">
      <c r="A62" s="58" t="s">
        <v>16</v>
      </c>
      <c r="B62" s="58"/>
    </row>
    <row r="63" spans="1:2" ht="15">
      <c r="A63" s="59" t="s">
        <v>18</v>
      </c>
      <c r="B63" s="59"/>
    </row>
    <row r="64" spans="1:2" ht="27.75" customHeight="1">
      <c r="A64" s="34" t="s">
        <v>152</v>
      </c>
      <c r="B64" s="20" t="s">
        <v>153</v>
      </c>
    </row>
    <row r="65" spans="1:2" ht="29.25" customHeight="1">
      <c r="A65" s="21">
        <v>1</v>
      </c>
      <c r="B65" s="17" t="s">
        <v>89</v>
      </c>
    </row>
    <row r="66" spans="1:2" ht="85.5" customHeight="1">
      <c r="A66" s="21">
        <v>2</v>
      </c>
      <c r="B66" s="17" t="s">
        <v>111</v>
      </c>
    </row>
    <row r="67" spans="1:2" ht="117" customHeight="1">
      <c r="A67" s="27">
        <v>3</v>
      </c>
      <c r="B67" s="17" t="s">
        <v>112</v>
      </c>
    </row>
    <row r="68" spans="1:2" ht="92.25" customHeight="1">
      <c r="A68" s="27">
        <v>4</v>
      </c>
      <c r="B68" s="17" t="s">
        <v>113</v>
      </c>
    </row>
    <row r="69" spans="1:2" ht="84" customHeight="1">
      <c r="A69" s="27">
        <v>5</v>
      </c>
      <c r="B69" s="17" t="s">
        <v>114</v>
      </c>
    </row>
    <row r="70" spans="1:2" ht="120.75" customHeight="1">
      <c r="A70" s="30">
        <v>6</v>
      </c>
      <c r="B70" s="17" t="s">
        <v>115</v>
      </c>
    </row>
    <row r="71" ht="21.75" customHeight="1"/>
    <row r="72" ht="20.25" customHeight="1"/>
    <row r="73" ht="20.25" customHeight="1"/>
    <row r="74" ht="18.75" customHeight="1"/>
    <row r="75" ht="18.75" customHeight="1"/>
    <row r="76" ht="18.75" customHeight="1"/>
    <row r="77" ht="20.25" customHeight="1"/>
    <row r="78" ht="18.75" customHeight="1"/>
    <row r="79" ht="18" customHeight="1"/>
    <row r="80" ht="20.25" customHeight="1"/>
    <row r="81" ht="18.75" customHeight="1"/>
    <row r="82" spans="1:2" ht="15">
      <c r="A82" s="58" t="s">
        <v>19</v>
      </c>
      <c r="B82" s="58"/>
    </row>
    <row r="83" spans="1:2" ht="19.5" customHeight="1">
      <c r="A83" s="59" t="s">
        <v>20</v>
      </c>
      <c r="B83" s="59"/>
    </row>
    <row r="84" spans="1:2" ht="25.5" customHeight="1">
      <c r="A84" s="34" t="s">
        <v>152</v>
      </c>
      <c r="B84" s="20" t="s">
        <v>153</v>
      </c>
    </row>
    <row r="85" spans="1:2" ht="30.75" customHeight="1">
      <c r="A85" s="21">
        <v>1</v>
      </c>
      <c r="B85" s="17" t="s">
        <v>49</v>
      </c>
    </row>
    <row r="86" spans="1:2" ht="66" customHeight="1">
      <c r="A86" s="27">
        <v>2</v>
      </c>
      <c r="B86" s="17" t="s">
        <v>116</v>
      </c>
    </row>
    <row r="87" spans="1:2" ht="63" customHeight="1">
      <c r="A87" s="27">
        <v>3</v>
      </c>
      <c r="B87" s="17" t="s">
        <v>117</v>
      </c>
    </row>
    <row r="88" spans="1:2" ht="77.25" customHeight="1">
      <c r="A88" s="27">
        <v>4</v>
      </c>
      <c r="B88" s="17" t="s">
        <v>118</v>
      </c>
    </row>
    <row r="89" spans="1:2" ht="107.25" customHeight="1">
      <c r="A89" s="27">
        <v>5</v>
      </c>
      <c r="B89" s="17" t="s">
        <v>119</v>
      </c>
    </row>
    <row r="90" spans="1:2" ht="133.5" customHeight="1">
      <c r="A90" s="21">
        <v>6</v>
      </c>
      <c r="B90" s="17" t="s">
        <v>120</v>
      </c>
    </row>
    <row r="91" ht="36.75" customHeight="1"/>
    <row r="92" ht="39.75" customHeight="1"/>
    <row r="93" ht="42" customHeight="1"/>
    <row r="94" ht="41.25" customHeight="1"/>
    <row r="95" ht="34.5" customHeight="1"/>
    <row r="96" ht="39" customHeight="1"/>
    <row r="97" ht="44.25" customHeight="1"/>
    <row r="98" spans="1:2" ht="15">
      <c r="A98" s="58" t="s">
        <v>19</v>
      </c>
      <c r="B98" s="58"/>
    </row>
    <row r="99" spans="1:2" ht="19.5" customHeight="1">
      <c r="A99" s="59" t="s">
        <v>21</v>
      </c>
      <c r="B99" s="59"/>
    </row>
    <row r="100" spans="1:2" ht="30" customHeight="1">
      <c r="A100" s="34" t="s">
        <v>152</v>
      </c>
      <c r="B100" s="20" t="s">
        <v>153</v>
      </c>
    </row>
    <row r="101" spans="1:2" ht="53.25" customHeight="1">
      <c r="A101" s="21">
        <v>1</v>
      </c>
      <c r="B101" s="17" t="s">
        <v>90</v>
      </c>
    </row>
    <row r="102" spans="1:2" ht="84" customHeight="1">
      <c r="A102" s="27">
        <v>2</v>
      </c>
      <c r="B102" s="17" t="s">
        <v>121</v>
      </c>
    </row>
    <row r="103" spans="1:2" ht="79.5" customHeight="1">
      <c r="A103" s="27">
        <v>3</v>
      </c>
      <c r="B103" s="17" t="s">
        <v>122</v>
      </c>
    </row>
    <row r="104" spans="1:2" ht="88.5" customHeight="1">
      <c r="A104" s="27">
        <v>4</v>
      </c>
      <c r="B104" s="17" t="s">
        <v>123</v>
      </c>
    </row>
    <row r="105" spans="1:2" ht="129.75" customHeight="1">
      <c r="A105" s="27">
        <v>5</v>
      </c>
      <c r="B105" s="17" t="s">
        <v>154</v>
      </c>
    </row>
    <row r="106" spans="1:2" ht="129.75" customHeight="1">
      <c r="A106" s="21">
        <v>6</v>
      </c>
      <c r="B106" s="17" t="s">
        <v>124</v>
      </c>
    </row>
    <row r="107" ht="24" customHeight="1"/>
    <row r="108" ht="25.5" customHeight="1"/>
    <row r="109" ht="24.75" customHeight="1"/>
    <row r="110" ht="23.25" customHeight="1"/>
    <row r="111" ht="24.75" customHeight="1"/>
    <row r="112" ht="25.5" customHeight="1"/>
    <row r="113" ht="18" customHeight="1"/>
    <row r="114" spans="1:2" ht="15">
      <c r="A114" s="58" t="s">
        <v>19</v>
      </c>
      <c r="B114" s="58"/>
    </row>
    <row r="115" spans="1:2" ht="19.5" customHeight="1">
      <c r="A115" s="59" t="s">
        <v>22</v>
      </c>
      <c r="B115" s="59"/>
    </row>
    <row r="116" spans="1:2" ht="25.5">
      <c r="A116" s="34" t="s">
        <v>152</v>
      </c>
      <c r="B116" s="20" t="s">
        <v>153</v>
      </c>
    </row>
    <row r="117" spans="1:2" ht="41.25" customHeight="1">
      <c r="A117" s="21">
        <v>1</v>
      </c>
      <c r="B117" s="17" t="s">
        <v>62</v>
      </c>
    </row>
    <row r="118" spans="1:2" ht="77.25" customHeight="1">
      <c r="A118" s="27">
        <v>2</v>
      </c>
      <c r="B118" s="17" t="s">
        <v>125</v>
      </c>
    </row>
    <row r="119" spans="1:2" ht="93.75" customHeight="1">
      <c r="A119" s="27">
        <v>3</v>
      </c>
      <c r="B119" s="17" t="s">
        <v>126</v>
      </c>
    </row>
    <row r="120" spans="1:2" ht="80.25" customHeight="1">
      <c r="A120" s="27">
        <v>4</v>
      </c>
      <c r="B120" s="17" t="s">
        <v>127</v>
      </c>
    </row>
    <row r="121" spans="1:2" ht="120.75" customHeight="1">
      <c r="A121" s="27">
        <v>5</v>
      </c>
      <c r="B121" s="17" t="s">
        <v>128</v>
      </c>
    </row>
    <row r="122" spans="1:2" ht="114.75" customHeight="1">
      <c r="A122" s="21">
        <v>6</v>
      </c>
      <c r="B122" s="17" t="s">
        <v>129</v>
      </c>
    </row>
    <row r="123" ht="44.25" customHeight="1">
      <c r="B123" s="4"/>
    </row>
    <row r="124" ht="42.75" customHeight="1">
      <c r="B124" s="4"/>
    </row>
    <row r="125" ht="42.75" customHeight="1"/>
    <row r="126" ht="44.25" customHeight="1"/>
    <row r="127" ht="42" customHeight="1"/>
    <row r="128" spans="1:2" ht="29.25" customHeight="1">
      <c r="A128" s="58" t="s">
        <v>23</v>
      </c>
      <c r="B128" s="58"/>
    </row>
    <row r="129" spans="1:2" ht="25.5">
      <c r="A129" s="34" t="s">
        <v>152</v>
      </c>
      <c r="B129" s="20" t="s">
        <v>153</v>
      </c>
    </row>
    <row r="130" spans="1:2" ht="68.25" customHeight="1">
      <c r="A130" s="27">
        <v>1</v>
      </c>
      <c r="B130" s="17" t="s">
        <v>130</v>
      </c>
    </row>
    <row r="131" spans="1:2" ht="144.75" customHeight="1">
      <c r="A131" s="27">
        <v>2</v>
      </c>
      <c r="B131" s="17" t="s">
        <v>132</v>
      </c>
    </row>
    <row r="132" spans="1:2" ht="130.5" customHeight="1">
      <c r="A132" s="27">
        <v>3</v>
      </c>
      <c r="B132" s="17" t="s">
        <v>131</v>
      </c>
    </row>
    <row r="133" spans="1:2" ht="74.25" customHeight="1">
      <c r="A133" s="27">
        <v>4</v>
      </c>
      <c r="B133" s="17" t="s">
        <v>91</v>
      </c>
    </row>
    <row r="134" spans="1:2" ht="138" customHeight="1">
      <c r="A134" s="27">
        <v>5</v>
      </c>
      <c r="B134" s="17" t="s">
        <v>133</v>
      </c>
    </row>
    <row r="135" spans="1:2" ht="131.25" customHeight="1">
      <c r="A135" s="21">
        <v>6</v>
      </c>
      <c r="B135" s="17" t="s">
        <v>134</v>
      </c>
    </row>
    <row r="136" ht="64.5" customHeight="1"/>
    <row r="137" spans="1:2" ht="15">
      <c r="A137" s="58" t="s">
        <v>24</v>
      </c>
      <c r="B137" s="58"/>
    </row>
    <row r="138" spans="1:2" ht="25.5">
      <c r="A138" s="34" t="s">
        <v>152</v>
      </c>
      <c r="B138" s="20" t="s">
        <v>153</v>
      </c>
    </row>
    <row r="139" spans="1:2" ht="102.75" customHeight="1">
      <c r="A139" s="27">
        <v>1</v>
      </c>
      <c r="B139" s="17" t="s">
        <v>135</v>
      </c>
    </row>
    <row r="140" spans="1:2" ht="116.25" customHeight="1">
      <c r="A140" s="27">
        <v>2</v>
      </c>
      <c r="B140" s="17" t="s">
        <v>136</v>
      </c>
    </row>
    <row r="141" spans="1:2" ht="122.25" customHeight="1">
      <c r="A141" s="27">
        <v>3</v>
      </c>
      <c r="B141" s="17" t="s">
        <v>137</v>
      </c>
    </row>
    <row r="142" spans="1:2" ht="85.5" customHeight="1">
      <c r="A142" s="27">
        <v>4</v>
      </c>
      <c r="B142" s="17" t="s">
        <v>138</v>
      </c>
    </row>
    <row r="143" spans="1:2" ht="147.75" customHeight="1">
      <c r="A143" s="27">
        <v>5</v>
      </c>
      <c r="B143" s="17" t="s">
        <v>139</v>
      </c>
    </row>
    <row r="144" spans="1:2" ht="95.25" customHeight="1">
      <c r="A144" s="21">
        <v>6</v>
      </c>
      <c r="B144" s="17" t="s">
        <v>140</v>
      </c>
    </row>
    <row r="145" ht="31.5" customHeight="1">
      <c r="B145" s="4"/>
    </row>
    <row r="146" ht="31.5" customHeight="1"/>
    <row r="147" ht="35.25" customHeight="1"/>
    <row r="148" spans="1:2" ht="15">
      <c r="A148" s="58" t="s">
        <v>25</v>
      </c>
      <c r="B148" s="58"/>
    </row>
    <row r="149" spans="1:2" ht="25.5">
      <c r="A149" s="34" t="s">
        <v>152</v>
      </c>
      <c r="B149" s="20" t="s">
        <v>153</v>
      </c>
    </row>
    <row r="150" spans="1:2" ht="57.75" customHeight="1">
      <c r="A150" s="21">
        <v>1</v>
      </c>
      <c r="B150" s="17" t="s">
        <v>50</v>
      </c>
    </row>
    <row r="151" spans="1:2" ht="60" customHeight="1">
      <c r="A151" s="21">
        <v>2</v>
      </c>
      <c r="B151" s="17" t="s">
        <v>48</v>
      </c>
    </row>
    <row r="152" spans="1:2" ht="79.5" customHeight="1">
      <c r="A152" s="27">
        <v>3</v>
      </c>
      <c r="B152" s="17" t="s">
        <v>141</v>
      </c>
    </row>
    <row r="153" spans="1:2" ht="96" customHeight="1">
      <c r="A153" s="21">
        <v>4</v>
      </c>
      <c r="B153" s="17" t="s">
        <v>142</v>
      </c>
    </row>
    <row r="154" spans="1:2" ht="150" customHeight="1">
      <c r="A154" s="27">
        <v>5</v>
      </c>
      <c r="B154" s="17" t="s">
        <v>143</v>
      </c>
    </row>
    <row r="155" spans="1:2" ht="111.75" customHeight="1">
      <c r="A155" s="21">
        <v>6</v>
      </c>
      <c r="B155" s="17" t="s">
        <v>144</v>
      </c>
    </row>
    <row r="156" ht="61.5" customHeight="1">
      <c r="B156" s="3"/>
    </row>
    <row r="157" ht="66.75" customHeight="1">
      <c r="B157" s="7"/>
    </row>
    <row r="158" ht="51" customHeight="1">
      <c r="B158" s="3"/>
    </row>
    <row r="159" ht="33" customHeight="1"/>
    <row r="160" spans="1:2" ht="15">
      <c r="A160" s="58" t="s">
        <v>26</v>
      </c>
      <c r="B160" s="58"/>
    </row>
    <row r="161" spans="1:2" ht="25.5">
      <c r="A161" s="34" t="s">
        <v>152</v>
      </c>
      <c r="B161" s="20" t="s">
        <v>153</v>
      </c>
    </row>
    <row r="162" spans="1:2" ht="78" customHeight="1">
      <c r="A162" s="27">
        <v>1</v>
      </c>
      <c r="B162" s="17" t="s">
        <v>145</v>
      </c>
    </row>
    <row r="163" spans="1:2" ht="133.5" customHeight="1">
      <c r="A163" s="27">
        <v>2</v>
      </c>
      <c r="B163" s="17" t="s">
        <v>146</v>
      </c>
    </row>
    <row r="164" spans="1:2" ht="122.25" customHeight="1">
      <c r="A164" s="27">
        <v>3</v>
      </c>
      <c r="B164" s="17" t="s">
        <v>147</v>
      </c>
    </row>
    <row r="165" spans="1:2" ht="121.5" customHeight="1">
      <c r="A165" s="27">
        <v>4</v>
      </c>
      <c r="B165" s="17" t="s">
        <v>148</v>
      </c>
    </row>
    <row r="166" spans="1:2" ht="88.5" customHeight="1">
      <c r="A166" s="27">
        <v>5</v>
      </c>
      <c r="B166" s="17" t="s">
        <v>149</v>
      </c>
    </row>
    <row r="167" spans="1:2" ht="117" customHeight="1">
      <c r="A167" s="21">
        <v>6</v>
      </c>
      <c r="B167" s="17" t="s">
        <v>150</v>
      </c>
    </row>
    <row r="170" ht="14.25">
      <c r="B170" s="23"/>
    </row>
    <row r="171" ht="14.25">
      <c r="B171" s="23"/>
    </row>
    <row r="172" ht="14.25">
      <c r="B172" s="23"/>
    </row>
    <row r="174" ht="14.25">
      <c r="B174" s="23"/>
    </row>
  </sheetData>
  <sheetProtection/>
  <mergeCells count="18">
    <mergeCell ref="A83:B83"/>
    <mergeCell ref="A48:B48"/>
    <mergeCell ref="A137:B137"/>
    <mergeCell ref="A148:B148"/>
    <mergeCell ref="A160:B160"/>
    <mergeCell ref="A128:B128"/>
    <mergeCell ref="A98:B98"/>
    <mergeCell ref="A99:B99"/>
    <mergeCell ref="A114:B114"/>
    <mergeCell ref="A115:B115"/>
    <mergeCell ref="A62:B62"/>
    <mergeCell ref="A63:B63"/>
    <mergeCell ref="A82:B82"/>
    <mergeCell ref="A4:B4"/>
    <mergeCell ref="A15:B15"/>
    <mergeCell ref="A30:B30"/>
    <mergeCell ref="A31:B31"/>
    <mergeCell ref="A47:B47"/>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dimension ref="A1:O79"/>
  <sheetViews>
    <sheetView tabSelected="1" zoomScale="50" zoomScaleNormal="50" zoomScalePageLayoutView="0" workbookViewId="0" topLeftCell="A1">
      <selection activeCell="A2" sqref="A2:O2"/>
    </sheetView>
  </sheetViews>
  <sheetFormatPr defaultColWidth="9.140625" defaultRowHeight="15"/>
  <cols>
    <col min="1" max="1" width="5.00390625" style="13" customWidth="1"/>
    <col min="2" max="2" width="52.28125" style="6" customWidth="1"/>
    <col min="3" max="3" width="16.00390625" style="13" customWidth="1"/>
    <col min="4" max="4" width="16.7109375" style="13" customWidth="1"/>
    <col min="5" max="5" width="14.28125" style="13" customWidth="1"/>
    <col min="6" max="6" width="18.421875" style="13" customWidth="1"/>
    <col min="7" max="7" width="15.28125" style="13" customWidth="1"/>
    <col min="8" max="8" width="13.57421875" style="13" customWidth="1"/>
    <col min="9" max="9" width="16.28125" style="13" customWidth="1"/>
    <col min="10" max="10" width="12.57421875" style="13" bestFit="1" customWidth="1"/>
    <col min="11" max="11" width="16.7109375" style="13" customWidth="1"/>
    <col min="12" max="12" width="14.421875" style="13" customWidth="1"/>
    <col min="13" max="13" width="21.421875" style="13" customWidth="1"/>
    <col min="14" max="14" width="17.28125" style="9" customWidth="1"/>
    <col min="15" max="15" width="18.7109375" style="9" customWidth="1"/>
    <col min="16" max="16384" width="9.140625" style="6" customWidth="1"/>
  </cols>
  <sheetData>
    <row r="1" spans="1:15" ht="15.75" customHeight="1">
      <c r="A1" s="73"/>
      <c r="B1" s="73"/>
      <c r="C1" s="73"/>
      <c r="D1" s="73"/>
      <c r="E1" s="73"/>
      <c r="F1" s="73"/>
      <c r="G1" s="73"/>
      <c r="H1" s="73"/>
      <c r="I1" s="73"/>
      <c r="J1" s="73"/>
      <c r="K1" s="73"/>
      <c r="L1" s="73"/>
      <c r="M1" s="73"/>
      <c r="N1" s="73"/>
      <c r="O1" s="73"/>
    </row>
    <row r="2" spans="1:15" ht="15.75" customHeight="1">
      <c r="A2" s="73"/>
      <c r="B2" s="73"/>
      <c r="C2" s="73"/>
      <c r="D2" s="73"/>
      <c r="E2" s="73"/>
      <c r="F2" s="73"/>
      <c r="G2" s="73"/>
      <c r="H2" s="73"/>
      <c r="I2" s="73"/>
      <c r="J2" s="73"/>
      <c r="K2" s="73"/>
      <c r="L2" s="73"/>
      <c r="M2" s="73"/>
      <c r="N2" s="73"/>
      <c r="O2" s="73"/>
    </row>
    <row r="3" spans="1:15" ht="15">
      <c r="A3" s="38"/>
      <c r="B3" s="39"/>
      <c r="C3" s="38"/>
      <c r="D3" s="38"/>
      <c r="E3" s="38"/>
      <c r="F3" s="38"/>
      <c r="G3" s="38"/>
      <c r="H3" s="38"/>
      <c r="I3" s="38"/>
      <c r="J3" s="38"/>
      <c r="K3" s="38"/>
      <c r="L3" s="38"/>
      <c r="M3" s="38"/>
      <c r="N3" s="38"/>
      <c r="O3" s="38"/>
    </row>
    <row r="4" spans="1:15" ht="15.75">
      <c r="A4" s="73" t="s">
        <v>157</v>
      </c>
      <c r="B4" s="73"/>
      <c r="C4" s="73"/>
      <c r="D4" s="73"/>
      <c r="E4" s="73"/>
      <c r="F4" s="73"/>
      <c r="G4" s="73"/>
      <c r="H4" s="73"/>
      <c r="I4" s="73"/>
      <c r="J4" s="73"/>
      <c r="K4" s="73"/>
      <c r="L4" s="73"/>
      <c r="M4" s="73"/>
      <c r="N4" s="73"/>
      <c r="O4" s="73"/>
    </row>
    <row r="5" spans="1:15" ht="15">
      <c r="A5" s="38"/>
      <c r="B5" s="39"/>
      <c r="C5" s="38"/>
      <c r="D5" s="38"/>
      <c r="E5" s="38"/>
      <c r="F5" s="38"/>
      <c r="G5" s="38"/>
      <c r="H5" s="38"/>
      <c r="I5" s="38"/>
      <c r="J5" s="38"/>
      <c r="K5" s="38"/>
      <c r="L5" s="38"/>
      <c r="M5" s="38"/>
      <c r="N5" s="38"/>
      <c r="O5" s="38"/>
    </row>
    <row r="6" spans="1:15" ht="15.75" customHeight="1">
      <c r="A6" s="38"/>
      <c r="B6" s="74" t="s">
        <v>63</v>
      </c>
      <c r="C6" s="74"/>
      <c r="D6" s="74"/>
      <c r="E6" s="74"/>
      <c r="F6" s="76"/>
      <c r="G6" s="77"/>
      <c r="H6" s="38"/>
      <c r="I6" s="38"/>
      <c r="J6" s="38"/>
      <c r="K6" s="49" t="s">
        <v>13</v>
      </c>
      <c r="L6" s="40"/>
      <c r="M6" s="38"/>
      <c r="N6" s="38"/>
      <c r="O6" s="38"/>
    </row>
    <row r="7" spans="1:15" ht="15">
      <c r="A7" s="38"/>
      <c r="B7" s="39"/>
      <c r="C7" s="38"/>
      <c r="D7" s="38"/>
      <c r="E7" s="38"/>
      <c r="F7" s="38"/>
      <c r="G7" s="38"/>
      <c r="H7" s="38"/>
      <c r="I7" s="38"/>
      <c r="J7" s="38"/>
      <c r="K7" s="38"/>
      <c r="L7" s="38"/>
      <c r="M7" s="38"/>
      <c r="N7" s="38"/>
      <c r="O7" s="38"/>
    </row>
    <row r="8" spans="1:15" ht="31.5" customHeight="1">
      <c r="A8" s="75" t="s">
        <v>0</v>
      </c>
      <c r="B8" s="60" t="s">
        <v>3</v>
      </c>
      <c r="C8" s="60" t="s">
        <v>82</v>
      </c>
      <c r="D8" s="60" t="s">
        <v>2</v>
      </c>
      <c r="E8" s="61" t="s">
        <v>7</v>
      </c>
      <c r="F8" s="61"/>
      <c r="G8" s="61"/>
      <c r="H8" s="61"/>
      <c r="I8" s="61"/>
      <c r="J8" s="61"/>
      <c r="K8" s="61"/>
      <c r="L8" s="61"/>
      <c r="M8" s="61"/>
      <c r="N8" s="64" t="s">
        <v>8</v>
      </c>
      <c r="O8" s="64"/>
    </row>
    <row r="9" spans="1:15" ht="40.5" customHeight="1">
      <c r="A9" s="75"/>
      <c r="B9" s="60"/>
      <c r="C9" s="60"/>
      <c r="D9" s="60"/>
      <c r="E9" s="65" t="s">
        <v>80</v>
      </c>
      <c r="F9" s="65" t="s">
        <v>81</v>
      </c>
      <c r="G9" s="69" t="s">
        <v>9</v>
      </c>
      <c r="H9" s="70"/>
      <c r="I9" s="70"/>
      <c r="J9" s="72" t="s">
        <v>79</v>
      </c>
      <c r="K9" s="72"/>
      <c r="L9" s="72"/>
      <c r="M9" s="62" t="s">
        <v>10</v>
      </c>
      <c r="N9" s="67" t="s">
        <v>11</v>
      </c>
      <c r="O9" s="67" t="s">
        <v>12</v>
      </c>
    </row>
    <row r="10" spans="1:15" ht="52.5" customHeight="1">
      <c r="A10" s="75"/>
      <c r="B10" s="60"/>
      <c r="C10" s="60"/>
      <c r="D10" s="60"/>
      <c r="E10" s="66"/>
      <c r="F10" s="66"/>
      <c r="G10" s="50" t="s">
        <v>35</v>
      </c>
      <c r="H10" s="50" t="s">
        <v>36</v>
      </c>
      <c r="I10" s="50" t="s">
        <v>37</v>
      </c>
      <c r="J10" s="51" t="s">
        <v>72</v>
      </c>
      <c r="K10" s="51" t="s">
        <v>38</v>
      </c>
      <c r="L10" s="51" t="s">
        <v>39</v>
      </c>
      <c r="M10" s="63"/>
      <c r="N10" s="68"/>
      <c r="O10" s="68"/>
    </row>
    <row r="11" spans="1:15" ht="15.75">
      <c r="A11" s="52">
        <v>1</v>
      </c>
      <c r="B11" s="57"/>
      <c r="C11" s="57"/>
      <c r="D11" s="42"/>
      <c r="E11" s="41"/>
      <c r="F11" s="41"/>
      <c r="G11" s="43"/>
      <c r="H11" s="43"/>
      <c r="I11" s="43"/>
      <c r="J11" s="43"/>
      <c r="K11" s="43"/>
      <c r="L11" s="43"/>
      <c r="M11" s="41"/>
      <c r="N11" s="41"/>
      <c r="O11" s="41"/>
    </row>
    <row r="12" spans="1:15" ht="15.75">
      <c r="A12" s="52">
        <v>2</v>
      </c>
      <c r="B12" s="57"/>
      <c r="C12" s="57"/>
      <c r="D12" s="42"/>
      <c r="E12" s="41"/>
      <c r="F12" s="41"/>
      <c r="G12" s="43"/>
      <c r="H12" s="43"/>
      <c r="I12" s="43"/>
      <c r="J12" s="43"/>
      <c r="K12" s="43"/>
      <c r="L12" s="43"/>
      <c r="M12" s="41"/>
      <c r="N12" s="41"/>
      <c r="O12" s="41"/>
    </row>
    <row r="13" spans="1:15" ht="15.75">
      <c r="A13" s="52">
        <v>3</v>
      </c>
      <c r="B13" s="57"/>
      <c r="C13" s="57"/>
      <c r="D13" s="42"/>
      <c r="E13" s="41"/>
      <c r="F13" s="41"/>
      <c r="G13" s="43"/>
      <c r="H13" s="43"/>
      <c r="I13" s="43"/>
      <c r="J13" s="43"/>
      <c r="K13" s="43"/>
      <c r="L13" s="43"/>
      <c r="M13" s="41"/>
      <c r="N13" s="41"/>
      <c r="O13" s="41"/>
    </row>
    <row r="14" spans="1:15" ht="15.75">
      <c r="A14" s="52">
        <v>4</v>
      </c>
      <c r="B14" s="57"/>
      <c r="C14" s="57"/>
      <c r="D14" s="42"/>
      <c r="E14" s="41"/>
      <c r="F14" s="41"/>
      <c r="G14" s="41"/>
      <c r="H14" s="41"/>
      <c r="I14" s="41"/>
      <c r="J14" s="41"/>
      <c r="K14" s="41"/>
      <c r="L14" s="41"/>
      <c r="M14" s="41"/>
      <c r="N14" s="41"/>
      <c r="O14" s="41"/>
    </row>
    <row r="15" spans="1:15" ht="15.75">
      <c r="A15" s="52">
        <v>5</v>
      </c>
      <c r="B15" s="57"/>
      <c r="C15" s="57"/>
      <c r="D15" s="42"/>
      <c r="E15" s="41"/>
      <c r="F15" s="41"/>
      <c r="G15" s="41"/>
      <c r="H15" s="41"/>
      <c r="I15" s="41"/>
      <c r="J15" s="41"/>
      <c r="K15" s="41"/>
      <c r="L15" s="41"/>
      <c r="M15" s="41"/>
      <c r="N15" s="41"/>
      <c r="O15" s="41"/>
    </row>
    <row r="16" spans="1:15" ht="15.75">
      <c r="A16" s="52">
        <v>6</v>
      </c>
      <c r="B16" s="57"/>
      <c r="C16" s="57"/>
      <c r="D16" s="42"/>
      <c r="E16" s="41"/>
      <c r="F16" s="41"/>
      <c r="G16" s="41"/>
      <c r="H16" s="41"/>
      <c r="I16" s="41"/>
      <c r="J16" s="41"/>
      <c r="K16" s="41"/>
      <c r="L16" s="41"/>
      <c r="M16" s="41"/>
      <c r="N16" s="41"/>
      <c r="O16" s="41"/>
    </row>
    <row r="17" spans="1:15" ht="15.75">
      <c r="A17" s="52">
        <v>7</v>
      </c>
      <c r="B17" s="57"/>
      <c r="C17" s="57"/>
      <c r="D17" s="42"/>
      <c r="E17" s="41"/>
      <c r="F17" s="41"/>
      <c r="G17" s="41"/>
      <c r="H17" s="41"/>
      <c r="I17" s="41"/>
      <c r="J17" s="41"/>
      <c r="K17" s="41"/>
      <c r="L17" s="41"/>
      <c r="M17" s="41"/>
      <c r="N17" s="41"/>
      <c r="O17" s="41"/>
    </row>
    <row r="18" spans="1:15" ht="15.75">
      <c r="A18" s="52">
        <v>8</v>
      </c>
      <c r="B18" s="57"/>
      <c r="C18" s="57"/>
      <c r="D18" s="42"/>
      <c r="E18" s="41"/>
      <c r="F18" s="41"/>
      <c r="G18" s="41"/>
      <c r="H18" s="41"/>
      <c r="I18" s="41"/>
      <c r="J18" s="41"/>
      <c r="K18" s="41"/>
      <c r="L18" s="41"/>
      <c r="M18" s="41"/>
      <c r="N18" s="41"/>
      <c r="O18" s="41"/>
    </row>
    <row r="19" spans="1:15" ht="15.75">
      <c r="A19" s="52">
        <v>9</v>
      </c>
      <c r="B19" s="57"/>
      <c r="C19" s="57"/>
      <c r="D19" s="42"/>
      <c r="E19" s="41"/>
      <c r="F19" s="41"/>
      <c r="G19" s="41"/>
      <c r="H19" s="41"/>
      <c r="I19" s="41"/>
      <c r="J19" s="41"/>
      <c r="K19" s="41"/>
      <c r="L19" s="41"/>
      <c r="M19" s="41"/>
      <c r="N19" s="41"/>
      <c r="O19" s="41"/>
    </row>
    <row r="20" spans="1:15" ht="15.75">
      <c r="A20" s="52">
        <v>10</v>
      </c>
      <c r="B20" s="57"/>
      <c r="C20" s="57"/>
      <c r="D20" s="42"/>
      <c r="E20" s="41"/>
      <c r="F20" s="41"/>
      <c r="G20" s="41"/>
      <c r="H20" s="41"/>
      <c r="I20" s="41"/>
      <c r="J20" s="41"/>
      <c r="K20" s="41"/>
      <c r="L20" s="41"/>
      <c r="M20" s="41"/>
      <c r="N20" s="41"/>
      <c r="O20" s="41"/>
    </row>
    <row r="21" spans="1:15" ht="15.75">
      <c r="A21" s="52">
        <v>11</v>
      </c>
      <c r="B21" s="57"/>
      <c r="C21" s="57"/>
      <c r="D21" s="42"/>
      <c r="E21" s="41"/>
      <c r="F21" s="41"/>
      <c r="G21" s="41"/>
      <c r="H21" s="41"/>
      <c r="I21" s="41"/>
      <c r="J21" s="41"/>
      <c r="K21" s="41"/>
      <c r="L21" s="41"/>
      <c r="M21" s="41"/>
      <c r="N21" s="41"/>
      <c r="O21" s="41"/>
    </row>
    <row r="22" spans="1:15" ht="15.75">
      <c r="A22" s="52">
        <v>12</v>
      </c>
      <c r="B22" s="57"/>
      <c r="C22" s="57"/>
      <c r="D22" s="42"/>
      <c r="E22" s="41"/>
      <c r="F22" s="41"/>
      <c r="G22" s="41"/>
      <c r="H22" s="41"/>
      <c r="I22" s="41"/>
      <c r="J22" s="41"/>
      <c r="K22" s="41"/>
      <c r="L22" s="41"/>
      <c r="M22" s="41"/>
      <c r="N22" s="41"/>
      <c r="O22" s="41"/>
    </row>
    <row r="23" spans="1:15" ht="15.75">
      <c r="A23" s="52">
        <v>13</v>
      </c>
      <c r="B23" s="57"/>
      <c r="C23" s="57"/>
      <c r="D23" s="42"/>
      <c r="E23" s="41"/>
      <c r="F23" s="41"/>
      <c r="G23" s="41"/>
      <c r="H23" s="41"/>
      <c r="I23" s="41"/>
      <c r="J23" s="41"/>
      <c r="K23" s="41"/>
      <c r="L23" s="41"/>
      <c r="M23" s="41"/>
      <c r="N23" s="41"/>
      <c r="O23" s="41"/>
    </row>
    <row r="24" spans="1:15" ht="15.75">
      <c r="A24" s="52">
        <v>14</v>
      </c>
      <c r="B24" s="57"/>
      <c r="C24" s="57"/>
      <c r="D24" s="42"/>
      <c r="E24" s="41"/>
      <c r="F24" s="41"/>
      <c r="G24" s="41"/>
      <c r="H24" s="41"/>
      <c r="I24" s="41"/>
      <c r="J24" s="41"/>
      <c r="K24" s="41"/>
      <c r="L24" s="41"/>
      <c r="M24" s="41"/>
      <c r="N24" s="41"/>
      <c r="O24" s="41"/>
    </row>
    <row r="25" spans="1:15" ht="15.75">
      <c r="A25" s="52">
        <v>15</v>
      </c>
      <c r="B25" s="57"/>
      <c r="C25" s="57"/>
      <c r="D25" s="42"/>
      <c r="E25" s="41"/>
      <c r="F25" s="41"/>
      <c r="G25" s="41"/>
      <c r="H25" s="41"/>
      <c r="I25" s="41"/>
      <c r="J25" s="41"/>
      <c r="K25" s="41"/>
      <c r="L25" s="41"/>
      <c r="M25" s="41"/>
      <c r="N25" s="41"/>
      <c r="O25" s="41"/>
    </row>
    <row r="26" spans="1:15" ht="15.75">
      <c r="A26" s="52">
        <v>16</v>
      </c>
      <c r="B26" s="57"/>
      <c r="C26" s="57"/>
      <c r="D26" s="42"/>
      <c r="E26" s="41"/>
      <c r="F26" s="41"/>
      <c r="G26" s="41"/>
      <c r="H26" s="41"/>
      <c r="I26" s="41"/>
      <c r="J26" s="41"/>
      <c r="K26" s="41"/>
      <c r="L26" s="41"/>
      <c r="M26" s="41"/>
      <c r="N26" s="41"/>
      <c r="O26" s="41"/>
    </row>
    <row r="27" spans="1:15" ht="15.75">
      <c r="A27" s="52">
        <v>17</v>
      </c>
      <c r="B27" s="57"/>
      <c r="C27" s="57"/>
      <c r="D27" s="42"/>
      <c r="E27" s="41"/>
      <c r="F27" s="41"/>
      <c r="G27" s="41"/>
      <c r="H27" s="41"/>
      <c r="I27" s="41"/>
      <c r="J27" s="41"/>
      <c r="K27" s="41"/>
      <c r="L27" s="41"/>
      <c r="M27" s="41"/>
      <c r="N27" s="41"/>
      <c r="O27" s="41"/>
    </row>
    <row r="28" spans="1:15" ht="15.75">
      <c r="A28" s="52">
        <v>18</v>
      </c>
      <c r="B28" s="57"/>
      <c r="C28" s="57"/>
      <c r="D28" s="42"/>
      <c r="E28" s="41"/>
      <c r="F28" s="41"/>
      <c r="G28" s="41"/>
      <c r="H28" s="41"/>
      <c r="I28" s="41"/>
      <c r="J28" s="41"/>
      <c r="K28" s="41"/>
      <c r="L28" s="41"/>
      <c r="M28" s="41"/>
      <c r="N28" s="41"/>
      <c r="O28" s="41"/>
    </row>
    <row r="29" spans="1:15" ht="15.75">
      <c r="A29" s="52">
        <v>19</v>
      </c>
      <c r="B29" s="57"/>
      <c r="C29" s="57"/>
      <c r="D29" s="42"/>
      <c r="E29" s="41"/>
      <c r="F29" s="41"/>
      <c r="G29" s="41"/>
      <c r="H29" s="41"/>
      <c r="I29" s="41"/>
      <c r="J29" s="41"/>
      <c r="K29" s="41"/>
      <c r="L29" s="41"/>
      <c r="M29" s="41"/>
      <c r="N29" s="41"/>
      <c r="O29" s="41"/>
    </row>
    <row r="30" spans="1:15" ht="15.75">
      <c r="A30" s="52">
        <v>20</v>
      </c>
      <c r="B30" s="57"/>
      <c r="C30" s="57"/>
      <c r="D30" s="42"/>
      <c r="E30" s="41"/>
      <c r="F30" s="41"/>
      <c r="G30" s="41"/>
      <c r="H30" s="41"/>
      <c r="I30" s="41"/>
      <c r="J30" s="41"/>
      <c r="K30" s="41"/>
      <c r="L30" s="41"/>
      <c r="M30" s="41"/>
      <c r="N30" s="41"/>
      <c r="O30" s="41"/>
    </row>
    <row r="31" spans="1:15" ht="15.75">
      <c r="A31" s="52">
        <v>21</v>
      </c>
      <c r="B31" s="57"/>
      <c r="C31" s="57"/>
      <c r="D31" s="42"/>
      <c r="E31" s="41"/>
      <c r="F31" s="41"/>
      <c r="G31" s="41"/>
      <c r="H31" s="41"/>
      <c r="I31" s="41"/>
      <c r="J31" s="41"/>
      <c r="K31" s="41"/>
      <c r="L31" s="41"/>
      <c r="M31" s="41"/>
      <c r="N31" s="41"/>
      <c r="O31" s="41"/>
    </row>
    <row r="32" spans="1:15" ht="15.75">
      <c r="A32" s="52">
        <v>22</v>
      </c>
      <c r="B32" s="57"/>
      <c r="C32" s="57"/>
      <c r="D32" s="42"/>
      <c r="E32" s="41"/>
      <c r="F32" s="41"/>
      <c r="G32" s="41"/>
      <c r="H32" s="41"/>
      <c r="I32" s="41"/>
      <c r="J32" s="41"/>
      <c r="K32" s="41"/>
      <c r="L32" s="41"/>
      <c r="M32" s="41"/>
      <c r="N32" s="41"/>
      <c r="O32" s="41"/>
    </row>
    <row r="33" spans="1:15" ht="15.75">
      <c r="A33" s="52">
        <v>23</v>
      </c>
      <c r="B33" s="57"/>
      <c r="C33" s="57"/>
      <c r="D33" s="42"/>
      <c r="E33" s="41"/>
      <c r="F33" s="41"/>
      <c r="G33" s="41"/>
      <c r="H33" s="41"/>
      <c r="I33" s="41"/>
      <c r="J33" s="41"/>
      <c r="K33" s="41"/>
      <c r="L33" s="41"/>
      <c r="M33" s="41"/>
      <c r="N33" s="41"/>
      <c r="O33" s="41"/>
    </row>
    <row r="34" spans="1:15" ht="15.75">
      <c r="A34" s="52">
        <v>24</v>
      </c>
      <c r="B34" s="57"/>
      <c r="C34" s="57"/>
      <c r="D34" s="42"/>
      <c r="E34" s="41"/>
      <c r="F34" s="41"/>
      <c r="G34" s="41"/>
      <c r="H34" s="41"/>
      <c r="I34" s="41"/>
      <c r="J34" s="41"/>
      <c r="K34" s="41"/>
      <c r="L34" s="41"/>
      <c r="M34" s="41"/>
      <c r="N34" s="41"/>
      <c r="O34" s="41"/>
    </row>
    <row r="35" spans="1:15" ht="15">
      <c r="A35" s="52">
        <v>25</v>
      </c>
      <c r="B35" s="37"/>
      <c r="C35" s="41"/>
      <c r="D35" s="42"/>
      <c r="E35" s="41"/>
      <c r="F35" s="41"/>
      <c r="G35" s="41"/>
      <c r="H35" s="41"/>
      <c r="I35" s="41"/>
      <c r="J35" s="41"/>
      <c r="K35" s="41"/>
      <c r="L35" s="41"/>
      <c r="M35" s="41"/>
      <c r="N35" s="41"/>
      <c r="O35" s="41"/>
    </row>
    <row r="36" spans="1:15" ht="15">
      <c r="A36" s="52">
        <v>26</v>
      </c>
      <c r="B36" s="37"/>
      <c r="C36" s="41"/>
      <c r="D36" s="42"/>
      <c r="E36" s="41"/>
      <c r="F36" s="41"/>
      <c r="G36" s="41"/>
      <c r="H36" s="41"/>
      <c r="I36" s="41"/>
      <c r="J36" s="41"/>
      <c r="K36" s="41"/>
      <c r="L36" s="41"/>
      <c r="M36" s="41"/>
      <c r="N36" s="41"/>
      <c r="O36" s="41"/>
    </row>
    <row r="37" spans="1:15" ht="15">
      <c r="A37" s="52">
        <v>27</v>
      </c>
      <c r="B37" s="37"/>
      <c r="C37" s="41"/>
      <c r="D37" s="42"/>
      <c r="E37" s="41"/>
      <c r="F37" s="41"/>
      <c r="G37" s="41"/>
      <c r="H37" s="41"/>
      <c r="I37" s="41"/>
      <c r="J37" s="41"/>
      <c r="K37" s="41"/>
      <c r="L37" s="41"/>
      <c r="M37" s="41"/>
      <c r="N37" s="41"/>
      <c r="O37" s="41"/>
    </row>
    <row r="38" spans="1:15" ht="15">
      <c r="A38" s="52">
        <v>28</v>
      </c>
      <c r="B38" s="37"/>
      <c r="C38" s="41"/>
      <c r="D38" s="42"/>
      <c r="E38" s="41"/>
      <c r="F38" s="41"/>
      <c r="G38" s="41"/>
      <c r="H38" s="41"/>
      <c r="I38" s="41"/>
      <c r="J38" s="41"/>
      <c r="K38" s="41"/>
      <c r="L38" s="41"/>
      <c r="M38" s="41"/>
      <c r="N38" s="41"/>
      <c r="O38" s="41"/>
    </row>
    <row r="39" spans="1:15" ht="15">
      <c r="A39" s="52">
        <v>29</v>
      </c>
      <c r="B39" s="37"/>
      <c r="C39" s="41"/>
      <c r="D39" s="42"/>
      <c r="E39" s="41"/>
      <c r="F39" s="41"/>
      <c r="G39" s="41"/>
      <c r="H39" s="41"/>
      <c r="I39" s="41"/>
      <c r="J39" s="41"/>
      <c r="K39" s="41"/>
      <c r="L39" s="41"/>
      <c r="M39" s="41"/>
      <c r="N39" s="41"/>
      <c r="O39" s="41"/>
    </row>
    <row r="40" spans="1:15" ht="15">
      <c r="A40" s="52">
        <v>30</v>
      </c>
      <c r="B40" s="44"/>
      <c r="C40" s="41"/>
      <c r="D40" s="42"/>
      <c r="E40" s="41"/>
      <c r="F40" s="41"/>
      <c r="G40" s="41"/>
      <c r="H40" s="41"/>
      <c r="I40" s="41"/>
      <c r="J40" s="41"/>
      <c r="K40" s="41"/>
      <c r="L40" s="41"/>
      <c r="M40" s="41"/>
      <c r="N40" s="41"/>
      <c r="O40" s="41"/>
    </row>
    <row r="41" spans="1:15" ht="15">
      <c r="A41" s="53">
        <v>31</v>
      </c>
      <c r="B41" s="46"/>
      <c r="C41" s="45"/>
      <c r="D41" s="45"/>
      <c r="E41" s="45"/>
      <c r="F41" s="45"/>
      <c r="G41" s="45"/>
      <c r="H41" s="45"/>
      <c r="I41" s="45"/>
      <c r="J41" s="45"/>
      <c r="K41" s="45"/>
      <c r="L41" s="45"/>
      <c r="M41" s="45"/>
      <c r="N41" s="45"/>
      <c r="O41" s="45"/>
    </row>
    <row r="42" spans="1:15" ht="15">
      <c r="A42" s="53">
        <v>32</v>
      </c>
      <c r="B42" s="46"/>
      <c r="C42" s="45"/>
      <c r="D42" s="45"/>
      <c r="E42" s="45"/>
      <c r="F42" s="45"/>
      <c r="G42" s="45"/>
      <c r="H42" s="45"/>
      <c r="I42" s="45"/>
      <c r="J42" s="45"/>
      <c r="K42" s="45"/>
      <c r="L42" s="45"/>
      <c r="M42" s="45"/>
      <c r="N42" s="45"/>
      <c r="O42" s="45"/>
    </row>
    <row r="43" spans="1:15" ht="15">
      <c r="A43" s="53">
        <v>33</v>
      </c>
      <c r="B43" s="46"/>
      <c r="C43" s="45"/>
      <c r="D43" s="45"/>
      <c r="E43" s="45"/>
      <c r="F43" s="45"/>
      <c r="G43" s="45"/>
      <c r="H43" s="45"/>
      <c r="I43" s="45"/>
      <c r="J43" s="45"/>
      <c r="K43" s="45"/>
      <c r="L43" s="45"/>
      <c r="M43" s="45"/>
      <c r="N43" s="45"/>
      <c r="O43" s="45"/>
    </row>
    <row r="44" spans="1:15" ht="15">
      <c r="A44" s="53">
        <v>34</v>
      </c>
      <c r="B44" s="46"/>
      <c r="C44" s="45"/>
      <c r="D44" s="45"/>
      <c r="E44" s="45"/>
      <c r="F44" s="45"/>
      <c r="G44" s="45"/>
      <c r="H44" s="45"/>
      <c r="I44" s="45"/>
      <c r="J44" s="45"/>
      <c r="K44" s="45"/>
      <c r="L44" s="45"/>
      <c r="M44" s="45"/>
      <c r="N44" s="45"/>
      <c r="O44" s="45"/>
    </row>
    <row r="45" spans="1:15" ht="15">
      <c r="A45" s="53">
        <v>35</v>
      </c>
      <c r="B45" s="46"/>
      <c r="C45" s="45"/>
      <c r="D45" s="45"/>
      <c r="E45" s="45"/>
      <c r="F45" s="45"/>
      <c r="G45" s="45"/>
      <c r="H45" s="45"/>
      <c r="I45" s="45"/>
      <c r="J45" s="45"/>
      <c r="K45" s="45"/>
      <c r="L45" s="45"/>
      <c r="M45" s="45"/>
      <c r="N45" s="45"/>
      <c r="O45" s="45"/>
    </row>
    <row r="46" spans="1:15" ht="15">
      <c r="A46" s="53">
        <v>36</v>
      </c>
      <c r="B46" s="46"/>
      <c r="C46" s="45"/>
      <c r="D46" s="45"/>
      <c r="E46" s="45"/>
      <c r="F46" s="45"/>
      <c r="G46" s="45"/>
      <c r="H46" s="45"/>
      <c r="I46" s="45"/>
      <c r="J46" s="45"/>
      <c r="K46" s="45"/>
      <c r="L46" s="45"/>
      <c r="M46" s="45"/>
      <c r="N46" s="45"/>
      <c r="O46" s="45"/>
    </row>
    <row r="47" spans="1:15" ht="15">
      <c r="A47" s="53">
        <v>37</v>
      </c>
      <c r="B47" s="46"/>
      <c r="C47" s="45"/>
      <c r="D47" s="45"/>
      <c r="E47" s="45"/>
      <c r="F47" s="45"/>
      <c r="G47" s="45"/>
      <c r="H47" s="45"/>
      <c r="I47" s="45"/>
      <c r="J47" s="45"/>
      <c r="K47" s="45"/>
      <c r="L47" s="45"/>
      <c r="M47" s="45"/>
      <c r="N47" s="45"/>
      <c r="O47" s="45"/>
    </row>
    <row r="48" spans="1:15" ht="15">
      <c r="A48" s="53">
        <v>38</v>
      </c>
      <c r="B48" s="46"/>
      <c r="C48" s="45"/>
      <c r="D48" s="45"/>
      <c r="E48" s="45"/>
      <c r="F48" s="45"/>
      <c r="G48" s="45"/>
      <c r="H48" s="45"/>
      <c r="I48" s="45"/>
      <c r="J48" s="45"/>
      <c r="K48" s="45"/>
      <c r="L48" s="45"/>
      <c r="M48" s="45"/>
      <c r="N48" s="45"/>
      <c r="O48" s="45"/>
    </row>
    <row r="49" spans="1:15" ht="15">
      <c r="A49" s="53">
        <v>39</v>
      </c>
      <c r="B49" s="46"/>
      <c r="C49" s="45"/>
      <c r="D49" s="45"/>
      <c r="E49" s="45"/>
      <c r="F49" s="45"/>
      <c r="G49" s="45"/>
      <c r="H49" s="45"/>
      <c r="I49" s="45"/>
      <c r="J49" s="45"/>
      <c r="K49" s="45"/>
      <c r="L49" s="45"/>
      <c r="M49" s="45"/>
      <c r="N49" s="45"/>
      <c r="O49" s="45"/>
    </row>
    <row r="50" spans="1:15" ht="15">
      <c r="A50" s="53">
        <v>40</v>
      </c>
      <c r="B50" s="46"/>
      <c r="C50" s="45"/>
      <c r="D50" s="45"/>
      <c r="E50" s="45"/>
      <c r="F50" s="45"/>
      <c r="G50" s="45"/>
      <c r="H50" s="45"/>
      <c r="I50" s="45"/>
      <c r="J50" s="45"/>
      <c r="K50" s="45"/>
      <c r="L50" s="45"/>
      <c r="M50" s="45"/>
      <c r="N50" s="45"/>
      <c r="O50" s="45"/>
    </row>
    <row r="51" spans="1:15" ht="15">
      <c r="A51" s="53">
        <v>41</v>
      </c>
      <c r="B51" s="46"/>
      <c r="C51" s="45"/>
      <c r="D51" s="45"/>
      <c r="E51" s="45"/>
      <c r="F51" s="45"/>
      <c r="G51" s="45"/>
      <c r="H51" s="45"/>
      <c r="I51" s="45"/>
      <c r="J51" s="45"/>
      <c r="K51" s="45"/>
      <c r="L51" s="45"/>
      <c r="M51" s="45"/>
      <c r="N51" s="45"/>
      <c r="O51" s="45"/>
    </row>
    <row r="52" spans="1:15" ht="15">
      <c r="A52" s="53">
        <v>42</v>
      </c>
      <c r="B52" s="46"/>
      <c r="C52" s="45"/>
      <c r="D52" s="45"/>
      <c r="E52" s="45"/>
      <c r="F52" s="45"/>
      <c r="G52" s="45"/>
      <c r="H52" s="45"/>
      <c r="I52" s="45"/>
      <c r="J52" s="45"/>
      <c r="K52" s="45"/>
      <c r="L52" s="45"/>
      <c r="M52" s="45"/>
      <c r="N52" s="45"/>
      <c r="O52" s="45"/>
    </row>
    <row r="53" spans="1:15" ht="15">
      <c r="A53" s="53">
        <v>43</v>
      </c>
      <c r="B53" s="46"/>
      <c r="C53" s="45"/>
      <c r="D53" s="45"/>
      <c r="E53" s="45"/>
      <c r="F53" s="45"/>
      <c r="G53" s="45"/>
      <c r="H53" s="45"/>
      <c r="I53" s="45"/>
      <c r="J53" s="45"/>
      <c r="K53" s="45"/>
      <c r="L53" s="45"/>
      <c r="M53" s="45"/>
      <c r="N53" s="45"/>
      <c r="O53" s="45"/>
    </row>
    <row r="54" spans="1:15" ht="15">
      <c r="A54" s="53">
        <v>44</v>
      </c>
      <c r="B54" s="46"/>
      <c r="C54" s="45"/>
      <c r="D54" s="45"/>
      <c r="E54" s="45"/>
      <c r="F54" s="45"/>
      <c r="G54" s="45"/>
      <c r="H54" s="45"/>
      <c r="I54" s="45"/>
      <c r="J54" s="45"/>
      <c r="K54" s="45"/>
      <c r="L54" s="45"/>
      <c r="M54" s="45"/>
      <c r="N54" s="45"/>
      <c r="O54" s="45"/>
    </row>
    <row r="55" spans="1:15" ht="15">
      <c r="A55" s="53">
        <v>45</v>
      </c>
      <c r="B55" s="46"/>
      <c r="C55" s="45"/>
      <c r="D55" s="45"/>
      <c r="E55" s="45"/>
      <c r="F55" s="45"/>
      <c r="G55" s="45"/>
      <c r="H55" s="45"/>
      <c r="I55" s="45"/>
      <c r="J55" s="45"/>
      <c r="K55" s="45"/>
      <c r="L55" s="45"/>
      <c r="M55" s="45"/>
      <c r="N55" s="45"/>
      <c r="O55" s="45"/>
    </row>
    <row r="56" spans="1:15" ht="15">
      <c r="A56" s="53">
        <v>46</v>
      </c>
      <c r="B56" s="46"/>
      <c r="C56" s="45"/>
      <c r="D56" s="45"/>
      <c r="E56" s="45"/>
      <c r="F56" s="45"/>
      <c r="G56" s="45"/>
      <c r="H56" s="45"/>
      <c r="I56" s="45"/>
      <c r="J56" s="45"/>
      <c r="K56" s="45"/>
      <c r="L56" s="45"/>
      <c r="M56" s="45"/>
      <c r="N56" s="45"/>
      <c r="O56" s="45"/>
    </row>
    <row r="57" spans="1:15" ht="15">
      <c r="A57" s="53">
        <v>47</v>
      </c>
      <c r="B57" s="46"/>
      <c r="C57" s="45"/>
      <c r="D57" s="45"/>
      <c r="E57" s="45"/>
      <c r="F57" s="45"/>
      <c r="G57" s="45"/>
      <c r="H57" s="45"/>
      <c r="I57" s="45"/>
      <c r="J57" s="45"/>
      <c r="K57" s="45"/>
      <c r="L57" s="45"/>
      <c r="M57" s="45"/>
      <c r="N57" s="45"/>
      <c r="O57" s="45"/>
    </row>
    <row r="58" spans="1:15" ht="15">
      <c r="A58" s="53">
        <v>48</v>
      </c>
      <c r="B58" s="46"/>
      <c r="C58" s="45"/>
      <c r="D58" s="45"/>
      <c r="E58" s="45"/>
      <c r="F58" s="45"/>
      <c r="G58" s="45"/>
      <c r="H58" s="45"/>
      <c r="I58" s="45"/>
      <c r="J58" s="45"/>
      <c r="K58" s="45"/>
      <c r="L58" s="45"/>
      <c r="M58" s="45"/>
      <c r="N58" s="45"/>
      <c r="O58" s="45"/>
    </row>
    <row r="59" spans="1:15" ht="15">
      <c r="A59" s="53">
        <v>49</v>
      </c>
      <c r="B59" s="46"/>
      <c r="C59" s="45"/>
      <c r="D59" s="45"/>
      <c r="E59" s="45"/>
      <c r="F59" s="45"/>
      <c r="G59" s="45"/>
      <c r="H59" s="45"/>
      <c r="I59" s="45"/>
      <c r="J59" s="45"/>
      <c r="K59" s="45"/>
      <c r="L59" s="45"/>
      <c r="M59" s="45"/>
      <c r="N59" s="45"/>
      <c r="O59" s="45"/>
    </row>
    <row r="60" spans="1:15" ht="15">
      <c r="A60" s="53">
        <v>50</v>
      </c>
      <c r="B60" s="46"/>
      <c r="C60" s="45"/>
      <c r="D60" s="45"/>
      <c r="E60" s="45"/>
      <c r="F60" s="45"/>
      <c r="G60" s="45"/>
      <c r="H60" s="45"/>
      <c r="I60" s="45"/>
      <c r="J60" s="45"/>
      <c r="K60" s="45"/>
      <c r="L60" s="45"/>
      <c r="M60" s="45"/>
      <c r="N60" s="45"/>
      <c r="O60" s="45"/>
    </row>
    <row r="61" spans="1:15" ht="15">
      <c r="A61" s="53">
        <v>51</v>
      </c>
      <c r="B61" s="46"/>
      <c r="C61" s="45"/>
      <c r="D61" s="45"/>
      <c r="E61" s="45"/>
      <c r="F61" s="45"/>
      <c r="G61" s="45"/>
      <c r="H61" s="45"/>
      <c r="I61" s="45"/>
      <c r="J61" s="45"/>
      <c r="K61" s="45"/>
      <c r="L61" s="45"/>
      <c r="M61" s="45"/>
      <c r="N61" s="45"/>
      <c r="O61" s="45"/>
    </row>
    <row r="62" spans="1:15" ht="15">
      <c r="A62" s="53">
        <v>52</v>
      </c>
      <c r="B62" s="46"/>
      <c r="C62" s="45"/>
      <c r="D62" s="45"/>
      <c r="E62" s="45"/>
      <c r="F62" s="45"/>
      <c r="G62" s="45"/>
      <c r="H62" s="45"/>
      <c r="I62" s="45"/>
      <c r="J62" s="45"/>
      <c r="K62" s="45"/>
      <c r="L62" s="45"/>
      <c r="M62" s="45"/>
      <c r="N62" s="45"/>
      <c r="O62" s="45"/>
    </row>
    <row r="63" spans="1:15" ht="15">
      <c r="A63" s="53">
        <v>53</v>
      </c>
      <c r="B63" s="46"/>
      <c r="C63" s="45"/>
      <c r="D63" s="45"/>
      <c r="E63" s="45"/>
      <c r="F63" s="45"/>
      <c r="G63" s="45"/>
      <c r="H63" s="45"/>
      <c r="I63" s="45"/>
      <c r="J63" s="45"/>
      <c r="K63" s="45"/>
      <c r="L63" s="45"/>
      <c r="M63" s="45"/>
      <c r="N63" s="45"/>
      <c r="O63" s="45"/>
    </row>
    <row r="64" spans="1:15" ht="15">
      <c r="A64" s="53">
        <v>54</v>
      </c>
      <c r="B64" s="46"/>
      <c r="C64" s="45"/>
      <c r="D64" s="45"/>
      <c r="E64" s="45"/>
      <c r="F64" s="45"/>
      <c r="G64" s="45"/>
      <c r="H64" s="45"/>
      <c r="I64" s="45"/>
      <c r="J64" s="45"/>
      <c r="K64" s="45"/>
      <c r="L64" s="45"/>
      <c r="M64" s="45"/>
      <c r="N64" s="45"/>
      <c r="O64" s="45"/>
    </row>
    <row r="65" spans="1:15" ht="15">
      <c r="A65" s="53">
        <v>55</v>
      </c>
      <c r="B65" s="46"/>
      <c r="C65" s="45"/>
      <c r="D65" s="45"/>
      <c r="E65" s="45"/>
      <c r="F65" s="45"/>
      <c r="G65" s="45"/>
      <c r="H65" s="45"/>
      <c r="I65" s="45"/>
      <c r="J65" s="45"/>
      <c r="K65" s="45"/>
      <c r="L65" s="45"/>
      <c r="M65" s="45"/>
      <c r="N65" s="45"/>
      <c r="O65" s="45"/>
    </row>
    <row r="66" spans="1:15" ht="15">
      <c r="A66" s="38"/>
      <c r="B66" s="39"/>
      <c r="C66" s="38"/>
      <c r="D66" s="38"/>
      <c r="E66" s="38"/>
      <c r="F66" s="38"/>
      <c r="G66" s="38"/>
      <c r="H66" s="38"/>
      <c r="I66" s="38"/>
      <c r="J66" s="38"/>
      <c r="K66" s="38"/>
      <c r="L66" s="38"/>
      <c r="M66" s="38"/>
      <c r="N66" s="38"/>
      <c r="O66" s="38"/>
    </row>
    <row r="67" spans="1:15" ht="15">
      <c r="A67" s="38"/>
      <c r="B67" s="39"/>
      <c r="C67" s="38"/>
      <c r="D67" s="38"/>
      <c r="E67" s="38"/>
      <c r="F67" s="38"/>
      <c r="G67" s="38"/>
      <c r="H67" s="38"/>
      <c r="I67" s="38"/>
      <c r="J67" s="38"/>
      <c r="K67" s="38"/>
      <c r="L67" s="38"/>
      <c r="M67" s="38"/>
      <c r="N67" s="38"/>
      <c r="O67" s="38"/>
    </row>
    <row r="68" spans="1:15" ht="15.75">
      <c r="A68" s="38"/>
      <c r="B68" s="39"/>
      <c r="C68" s="47"/>
      <c r="D68" s="47"/>
      <c r="E68" s="38"/>
      <c r="F68" s="38"/>
      <c r="G68" s="38"/>
      <c r="H68" s="38"/>
      <c r="I68" s="38"/>
      <c r="J68" s="38"/>
      <c r="K68" s="38"/>
      <c r="L68" s="38"/>
      <c r="M68" s="38"/>
      <c r="N68" s="38"/>
      <c r="O68" s="38"/>
    </row>
    <row r="69" spans="1:15" ht="15.75">
      <c r="A69" s="38"/>
      <c r="B69" s="54" t="s">
        <v>64</v>
      </c>
      <c r="C69" s="71"/>
      <c r="D69" s="71"/>
      <c r="E69" s="38"/>
      <c r="F69" s="38"/>
      <c r="G69" s="38"/>
      <c r="H69" s="38"/>
      <c r="I69" s="38"/>
      <c r="J69" s="38"/>
      <c r="K69" s="38"/>
      <c r="L69" s="38"/>
      <c r="M69" s="38"/>
      <c r="N69" s="38"/>
      <c r="O69" s="38"/>
    </row>
    <row r="70" spans="1:15" ht="15.75">
      <c r="A70" s="38"/>
      <c r="B70" s="54" t="s">
        <v>84</v>
      </c>
      <c r="C70" s="48"/>
      <c r="D70" s="38"/>
      <c r="E70" s="38"/>
      <c r="F70" s="38"/>
      <c r="G70" s="38"/>
      <c r="H70" s="38"/>
      <c r="I70" s="38"/>
      <c r="J70" s="38"/>
      <c r="K70" s="38"/>
      <c r="L70" s="38"/>
      <c r="M70" s="38"/>
      <c r="N70" s="38"/>
      <c r="O70" s="38"/>
    </row>
    <row r="71" spans="1:15" ht="15">
      <c r="A71" s="38"/>
      <c r="B71" s="39"/>
      <c r="C71" s="38"/>
      <c r="D71" s="38"/>
      <c r="E71" s="38"/>
      <c r="F71" s="38"/>
      <c r="G71" s="38"/>
      <c r="H71" s="38"/>
      <c r="I71" s="38"/>
      <c r="J71" s="38"/>
      <c r="K71" s="38"/>
      <c r="L71" s="38"/>
      <c r="M71" s="38"/>
      <c r="N71" s="38"/>
      <c r="O71" s="38"/>
    </row>
    <row r="72" spans="1:15" ht="15">
      <c r="A72" s="38"/>
      <c r="B72" s="39"/>
      <c r="C72" s="38"/>
      <c r="D72" s="38"/>
      <c r="E72" s="38"/>
      <c r="F72" s="38"/>
      <c r="G72" s="38"/>
      <c r="H72" s="38"/>
      <c r="I72" s="38"/>
      <c r="J72" s="38"/>
      <c r="K72" s="38"/>
      <c r="L72" s="38"/>
      <c r="M72" s="38"/>
      <c r="N72" s="38"/>
      <c r="O72" s="38"/>
    </row>
    <row r="73" spans="1:15" ht="15">
      <c r="A73" s="38"/>
      <c r="B73" s="39"/>
      <c r="C73" s="38"/>
      <c r="D73" s="38"/>
      <c r="E73" s="38"/>
      <c r="F73" s="38"/>
      <c r="G73" s="38"/>
      <c r="H73" s="38"/>
      <c r="I73" s="38"/>
      <c r="J73" s="38"/>
      <c r="K73" s="38"/>
      <c r="L73" s="38"/>
      <c r="M73" s="38"/>
      <c r="N73" s="38"/>
      <c r="O73" s="38"/>
    </row>
    <row r="74" spans="1:15" ht="15">
      <c r="A74" s="38"/>
      <c r="B74" s="39"/>
      <c r="C74" s="38"/>
      <c r="D74" s="38"/>
      <c r="E74" s="38"/>
      <c r="F74" s="38"/>
      <c r="G74" s="38"/>
      <c r="H74" s="38"/>
      <c r="I74" s="38"/>
      <c r="J74" s="38"/>
      <c r="K74" s="38"/>
      <c r="L74" s="38"/>
      <c r="M74" s="38"/>
      <c r="N74" s="38"/>
      <c r="O74" s="38"/>
    </row>
    <row r="75" spans="1:15" ht="15">
      <c r="A75" s="38"/>
      <c r="B75" s="39"/>
      <c r="C75" s="38"/>
      <c r="D75" s="38"/>
      <c r="E75" s="38"/>
      <c r="F75" s="38"/>
      <c r="G75" s="38"/>
      <c r="H75" s="38"/>
      <c r="I75" s="38"/>
      <c r="J75" s="38"/>
      <c r="K75" s="38"/>
      <c r="L75" s="38"/>
      <c r="M75" s="38"/>
      <c r="N75" s="38"/>
      <c r="O75" s="38"/>
    </row>
    <row r="76" spans="1:15" ht="15">
      <c r="A76" s="38"/>
      <c r="B76" s="39"/>
      <c r="C76" s="38"/>
      <c r="D76" s="38"/>
      <c r="E76" s="38"/>
      <c r="F76" s="79" t="s">
        <v>86</v>
      </c>
      <c r="G76" s="79"/>
      <c r="H76" s="79"/>
      <c r="I76" s="38"/>
      <c r="J76" s="38"/>
      <c r="K76" s="38"/>
      <c r="L76" s="79" t="s">
        <v>85</v>
      </c>
      <c r="M76" s="79"/>
      <c r="N76" s="79"/>
      <c r="O76" s="38"/>
    </row>
    <row r="77" spans="1:15" ht="15.75" customHeight="1">
      <c r="A77" s="38"/>
      <c r="B77" s="39"/>
      <c r="C77" s="38"/>
      <c r="D77" s="38"/>
      <c r="E77" s="38"/>
      <c r="F77" s="78">
        <f>$F$6</f>
        <v>0</v>
      </c>
      <c r="G77" s="78"/>
      <c r="H77" s="78"/>
      <c r="I77" s="38"/>
      <c r="J77" s="38"/>
      <c r="K77" s="38"/>
      <c r="L77" s="81"/>
      <c r="M77" s="81"/>
      <c r="N77" s="81"/>
      <c r="O77" s="38"/>
    </row>
    <row r="78" spans="1:15" ht="15.75" customHeight="1">
      <c r="A78" s="38"/>
      <c r="B78" s="39"/>
      <c r="C78" s="38"/>
      <c r="D78" s="38"/>
      <c r="E78" s="38"/>
      <c r="F78" s="78" t="s">
        <v>65</v>
      </c>
      <c r="G78" s="78"/>
      <c r="H78" s="78"/>
      <c r="I78" s="38"/>
      <c r="J78" s="38"/>
      <c r="K78" s="38"/>
      <c r="L78" s="78" t="s">
        <v>83</v>
      </c>
      <c r="M78" s="78"/>
      <c r="N78" s="78"/>
      <c r="O78" s="38"/>
    </row>
    <row r="79" spans="1:15" ht="15">
      <c r="A79" s="38"/>
      <c r="B79" s="39"/>
      <c r="C79" s="38"/>
      <c r="D79" s="38"/>
      <c r="E79" s="38"/>
      <c r="F79" s="78">
        <f>$L$6</f>
        <v>0</v>
      </c>
      <c r="G79" s="78"/>
      <c r="H79" s="78"/>
      <c r="I79" s="38"/>
      <c r="J79" s="38"/>
      <c r="K79" s="38"/>
      <c r="L79" s="80">
        <f>$A$1</f>
        <v>0</v>
      </c>
      <c r="M79" s="80"/>
      <c r="N79" s="80"/>
      <c r="O79" s="38"/>
    </row>
  </sheetData>
  <sheetProtection password="C729" sheet="1" objects="1" scenarios="1"/>
  <mergeCells count="27">
    <mergeCell ref="F6:G6"/>
    <mergeCell ref="F77:H77"/>
    <mergeCell ref="F78:H78"/>
    <mergeCell ref="N9:N10"/>
    <mergeCell ref="F79:H79"/>
    <mergeCell ref="F76:H76"/>
    <mergeCell ref="L79:N79"/>
    <mergeCell ref="L77:N77"/>
    <mergeCell ref="L78:N78"/>
    <mergeCell ref="L76:N76"/>
    <mergeCell ref="C69:D69"/>
    <mergeCell ref="J9:L9"/>
    <mergeCell ref="A1:O1"/>
    <mergeCell ref="A2:O2"/>
    <mergeCell ref="A4:O4"/>
    <mergeCell ref="B6:E6"/>
    <mergeCell ref="A8:A10"/>
    <mergeCell ref="B8:B10"/>
    <mergeCell ref="C8:C10"/>
    <mergeCell ref="F9:F10"/>
    <mergeCell ref="D8:D10"/>
    <mergeCell ref="E8:M8"/>
    <mergeCell ref="M9:M10"/>
    <mergeCell ref="N8:O8"/>
    <mergeCell ref="E9:E10"/>
    <mergeCell ref="O9:O10"/>
    <mergeCell ref="G9:I9"/>
  </mergeCells>
  <printOptions/>
  <pageMargins left="0.49" right="0.39" top="0.75" bottom="0.75" header="0.28" footer="0.3"/>
  <pageSetup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2:I86"/>
  <sheetViews>
    <sheetView zoomScale="70" zoomScaleNormal="70" zoomScalePageLayoutView="0" workbookViewId="0" topLeftCell="A1">
      <selection activeCell="D13" sqref="D13"/>
    </sheetView>
  </sheetViews>
  <sheetFormatPr defaultColWidth="9.140625" defaultRowHeight="15"/>
  <cols>
    <col min="1" max="1" width="9.7109375" style="1" customWidth="1"/>
    <col min="2" max="2" width="4.7109375" style="1" customWidth="1"/>
    <col min="3" max="3" width="8.421875" style="1" customWidth="1"/>
    <col min="4" max="4" width="33.7109375" style="1" customWidth="1"/>
    <col min="5" max="5" width="18.8515625" style="1" customWidth="1"/>
    <col min="6" max="6" width="105.8515625" style="1" customWidth="1"/>
    <col min="7" max="7" width="8.00390625" style="1" customWidth="1"/>
    <col min="8" max="8" width="29.28125" style="55" hidden="1" customWidth="1"/>
    <col min="9" max="9" width="32.7109375" style="55" hidden="1" customWidth="1"/>
    <col min="10" max="10" width="7.7109375" style="1" customWidth="1"/>
    <col min="11" max="11" width="12.00390625" style="1" customWidth="1"/>
    <col min="12" max="12" width="11.421875" style="1" customWidth="1"/>
    <col min="13" max="16384" width="9.140625" style="1" customWidth="1"/>
  </cols>
  <sheetData>
    <row r="2" spans="1:6" ht="15">
      <c r="A2" s="82">
        <f>'DATA PRESTASI PJ'!$A$1</f>
        <v>0</v>
      </c>
      <c r="B2" s="82"/>
      <c r="C2" s="82"/>
      <c r="D2" s="82"/>
      <c r="E2" s="82"/>
      <c r="F2" s="82"/>
    </row>
    <row r="3" spans="1:6" ht="15">
      <c r="A3" s="82">
        <f>'DATA PRESTASI PJ'!$A$2</f>
        <v>0</v>
      </c>
      <c r="B3" s="82"/>
      <c r="C3" s="82"/>
      <c r="D3" s="82"/>
      <c r="E3" s="82"/>
      <c r="F3" s="82"/>
    </row>
    <row r="4" ht="14.25"/>
    <row r="5" spans="1:4" ht="15">
      <c r="A5" s="86" t="s">
        <v>52</v>
      </c>
      <c r="B5" s="86"/>
      <c r="C5" s="86"/>
      <c r="D5" s="1">
        <f>VLOOKUP($H$7,'DATA PRESTASI PJ'!$A$11:$O$65,2)</f>
        <v>0</v>
      </c>
    </row>
    <row r="6" spans="1:8" ht="15">
      <c r="A6" s="8" t="s">
        <v>53</v>
      </c>
      <c r="D6" s="1">
        <f>VLOOKUP($H$7,'DATA PRESTASI PJ'!$A$11:$O$65,3)</f>
        <v>0</v>
      </c>
      <c r="H6" s="56" t="e">
        <f>VLOOKUP($H$7,'DATA PRESTASI PJ'!$A$11:$O$65,26)</f>
        <v>#REF!</v>
      </c>
    </row>
    <row r="7" spans="1:8" ht="15">
      <c r="A7" s="8" t="s">
        <v>54</v>
      </c>
      <c r="D7" s="1">
        <f>VLOOKUP($H$7,'DATA PRESTASI PJ'!$A$11:$O$65,4)</f>
        <v>0</v>
      </c>
      <c r="H7" s="55">
        <v>8</v>
      </c>
    </row>
    <row r="8" spans="1:9" ht="15">
      <c r="A8" s="8" t="s">
        <v>55</v>
      </c>
      <c r="D8" s="10">
        <f>'DATA PRESTASI PJ'!L6</f>
        <v>0</v>
      </c>
      <c r="H8" s="55">
        <f>'DATA PRESTASI PJ'!B11</f>
        <v>0</v>
      </c>
      <c r="I8" s="55">
        <f>IF(H8=0,"",H8)</f>
      </c>
    </row>
    <row r="9" spans="1:9" ht="15">
      <c r="A9" s="8" t="s">
        <v>58</v>
      </c>
      <c r="H9" s="55">
        <f>'DATA PRESTASI PJ'!B12</f>
        <v>0</v>
      </c>
      <c r="I9" s="55">
        <f aca="true" t="shared" si="0" ref="I9:I71">IF(H9=0,"",H9)</f>
      </c>
    </row>
    <row r="10" spans="1:9" ht="15">
      <c r="A10" s="8" t="s">
        <v>57</v>
      </c>
      <c r="D10" s="10">
        <f>'DATA PRESTASI PJ'!$F$6</f>
        <v>0</v>
      </c>
      <c r="H10" s="55">
        <f>'DATA PRESTASI PJ'!B13</f>
        <v>0</v>
      </c>
      <c r="I10" s="55">
        <f t="shared" si="0"/>
      </c>
    </row>
    <row r="11" spans="1:9" ht="15">
      <c r="A11" s="8" t="s">
        <v>56</v>
      </c>
      <c r="D11" s="26"/>
      <c r="H11" s="55">
        <f>'DATA PRESTASI PJ'!B14</f>
        <v>0</v>
      </c>
      <c r="I11" s="55">
        <f t="shared" si="0"/>
      </c>
    </row>
    <row r="12" spans="8:9" ht="14.25">
      <c r="H12" s="55">
        <f>'DATA PRESTASI PJ'!B15</f>
        <v>0</v>
      </c>
      <c r="I12" s="55">
        <f t="shared" si="0"/>
      </c>
    </row>
    <row r="13" spans="8:9" ht="14.25">
      <c r="H13" s="55">
        <f>'DATA PRESTASI PJ'!B16</f>
        <v>0</v>
      </c>
      <c r="I13" s="55">
        <f t="shared" si="0"/>
      </c>
    </row>
    <row r="14" spans="8:9" ht="14.25">
      <c r="H14" s="55">
        <f>'DATA PRESTASI PJ'!B17</f>
        <v>0</v>
      </c>
      <c r="I14" s="55">
        <f t="shared" si="0"/>
      </c>
    </row>
    <row r="15" spans="1:9" ht="15">
      <c r="A15" s="8"/>
      <c r="H15" s="55">
        <f>'DATA PRESTASI PJ'!B18</f>
        <v>0</v>
      </c>
      <c r="I15" s="55">
        <f t="shared" si="0"/>
      </c>
    </row>
    <row r="16" spans="8:9" ht="14.25">
      <c r="H16" s="55">
        <f>'DATA PRESTASI PJ'!B19</f>
        <v>0</v>
      </c>
      <c r="I16" s="55">
        <f t="shared" si="0"/>
      </c>
    </row>
    <row r="17" spans="8:9" ht="14.25">
      <c r="H17" s="55">
        <f>'DATA PRESTASI PJ'!B20</f>
        <v>0</v>
      </c>
      <c r="I17" s="55">
        <f t="shared" si="0"/>
      </c>
    </row>
    <row r="18" spans="1:9" ht="14.25">
      <c r="A18" s="1" t="s">
        <v>5</v>
      </c>
      <c r="H18" s="55">
        <f>'DATA PRESTASI PJ'!B21</f>
        <v>0</v>
      </c>
      <c r="I18" s="55">
        <f t="shared" si="0"/>
      </c>
    </row>
    <row r="19" spans="8:9" ht="14.25">
      <c r="H19" s="55">
        <f>'DATA PRESTASI PJ'!B22</f>
        <v>0</v>
      </c>
      <c r="I19" s="55">
        <f t="shared" si="0"/>
      </c>
    </row>
    <row r="20" spans="1:9" ht="30">
      <c r="A20" s="87" t="s">
        <v>27</v>
      </c>
      <c r="B20" s="87"/>
      <c r="C20" s="87"/>
      <c r="D20" s="16" t="s">
        <v>40</v>
      </c>
      <c r="E20" s="35" t="s">
        <v>156</v>
      </c>
      <c r="F20" s="16" t="s">
        <v>6</v>
      </c>
      <c r="H20" s="55">
        <f>'DATA PRESTASI PJ'!B23</f>
        <v>0</v>
      </c>
      <c r="I20" s="55">
        <f t="shared" si="0"/>
      </c>
    </row>
    <row r="21" spans="1:9" ht="114">
      <c r="A21" s="85" t="s">
        <v>4</v>
      </c>
      <c r="B21" s="85"/>
      <c r="C21" s="85"/>
      <c r="D21" s="15" t="s">
        <v>41</v>
      </c>
      <c r="E21" s="14">
        <f>VLOOKUP($H$7,'DATA PRESTASI PJ'!$A$11:$O$65,5)</f>
        <v>0</v>
      </c>
      <c r="F21" s="22" t="e">
        <f>VLOOKUP(E21,'DATA PERNYATAAN BAND PJ'!A6:B11,2)</f>
        <v>#N/A</v>
      </c>
      <c r="H21" s="55">
        <f>'DATA PRESTASI PJ'!B24</f>
        <v>0</v>
      </c>
      <c r="I21" s="55">
        <f t="shared" si="0"/>
      </c>
    </row>
    <row r="22" spans="1:9" ht="85.5" customHeight="1">
      <c r="A22" s="85"/>
      <c r="B22" s="85"/>
      <c r="C22" s="85"/>
      <c r="D22" s="15" t="s">
        <v>42</v>
      </c>
      <c r="E22" s="14">
        <f>VLOOKUP($H$7,'DATA PRESTASI PJ'!$A$11:$O$65,6)</f>
        <v>0</v>
      </c>
      <c r="F22" s="17" t="e">
        <f>VLOOKUP(E22,'DATA PERNYATAAN BAND PJ'!A17:B22,2)</f>
        <v>#N/A</v>
      </c>
      <c r="H22" s="55">
        <f>'DATA PRESTASI PJ'!B25</f>
        <v>0</v>
      </c>
      <c r="I22" s="55">
        <f t="shared" si="0"/>
      </c>
    </row>
    <row r="23" spans="1:9" ht="14.25" customHeight="1">
      <c r="A23" s="85"/>
      <c r="B23" s="85"/>
      <c r="C23" s="85"/>
      <c r="D23" s="15" t="s">
        <v>43</v>
      </c>
      <c r="E23" s="24"/>
      <c r="F23" s="25"/>
      <c r="H23" s="55">
        <f>'DATA PRESTASI PJ'!B26</f>
        <v>0</v>
      </c>
      <c r="I23" s="55">
        <f t="shared" si="0"/>
      </c>
    </row>
    <row r="24" spans="1:9" ht="86.25" customHeight="1">
      <c r="A24" s="85"/>
      <c r="B24" s="85"/>
      <c r="C24" s="85"/>
      <c r="D24" s="15" t="s">
        <v>32</v>
      </c>
      <c r="E24" s="14">
        <f>VLOOKUP($H$7,'DATA PRESTASI PJ'!$A$11:$O$65,7)</f>
        <v>0</v>
      </c>
      <c r="F24" s="17" t="e">
        <f>VLOOKUP(E24,'DATA PERNYATAAN BAND PJ'!A33:B38,2)</f>
        <v>#N/A</v>
      </c>
      <c r="H24" s="55">
        <f>'DATA PRESTASI PJ'!B27</f>
        <v>0</v>
      </c>
      <c r="I24" s="55">
        <f t="shared" si="0"/>
      </c>
    </row>
    <row r="25" spans="1:9" ht="86.25" customHeight="1">
      <c r="A25" s="85"/>
      <c r="B25" s="85"/>
      <c r="C25" s="85"/>
      <c r="D25" s="15" t="s">
        <v>33</v>
      </c>
      <c r="E25" s="14">
        <f>VLOOKUP($H$7,'DATA PRESTASI PJ'!$A$11:$O$65,8)</f>
        <v>0</v>
      </c>
      <c r="F25" s="17" t="e">
        <f>VLOOKUP(E25,'DATA PERNYATAAN BAND PJ'!A50:B55,2)</f>
        <v>#N/A</v>
      </c>
      <c r="H25" s="55">
        <f>'DATA PRESTASI PJ'!B28</f>
        <v>0</v>
      </c>
      <c r="I25" s="55">
        <f t="shared" si="0"/>
      </c>
    </row>
    <row r="26" spans="1:9" ht="86.25" customHeight="1">
      <c r="A26" s="85"/>
      <c r="B26" s="85"/>
      <c r="C26" s="85"/>
      <c r="D26" s="15" t="s">
        <v>34</v>
      </c>
      <c r="E26" s="14">
        <f>VLOOKUP($H$7,'DATA PRESTASI PJ'!$A$11:$O$65,9)</f>
        <v>0</v>
      </c>
      <c r="F26" s="17" t="e">
        <f>VLOOKUP(E26,'DATA PERNYATAAN BAND PJ'!A65:B70,2)</f>
        <v>#N/A</v>
      </c>
      <c r="H26" s="55">
        <f>'DATA PRESTASI PJ'!B29</f>
        <v>0</v>
      </c>
      <c r="I26" s="55">
        <f t="shared" si="0"/>
      </c>
    </row>
    <row r="27" spans="1:9" ht="13.5" customHeight="1">
      <c r="A27" s="85"/>
      <c r="B27" s="85"/>
      <c r="C27" s="85"/>
      <c r="D27" s="15" t="s">
        <v>44</v>
      </c>
      <c r="E27" s="24"/>
      <c r="F27" s="25"/>
      <c r="H27" s="55">
        <f>'DATA PRESTASI PJ'!B30</f>
        <v>0</v>
      </c>
      <c r="I27" s="55">
        <f t="shared" si="0"/>
      </c>
    </row>
    <row r="28" spans="1:9" ht="86.25" customHeight="1">
      <c r="A28" s="85"/>
      <c r="B28" s="85"/>
      <c r="C28" s="85"/>
      <c r="D28" s="15" t="s">
        <v>29</v>
      </c>
      <c r="E28" s="14">
        <f>VLOOKUP($H$7,'DATA PRESTASI PJ'!$A$11:$O$65,10)</f>
        <v>0</v>
      </c>
      <c r="F28" s="17" t="e">
        <f>VLOOKUP(E28,'DATA PERNYATAAN BAND PJ'!A85:B90,2)</f>
        <v>#N/A</v>
      </c>
      <c r="H28" s="55">
        <f>'DATA PRESTASI PJ'!B31</f>
        <v>0</v>
      </c>
      <c r="I28" s="55">
        <f t="shared" si="0"/>
      </c>
    </row>
    <row r="29" spans="1:9" ht="86.25" customHeight="1">
      <c r="A29" s="85"/>
      <c r="B29" s="85"/>
      <c r="C29" s="85"/>
      <c r="D29" s="15" t="s">
        <v>30</v>
      </c>
      <c r="E29" s="14">
        <f>VLOOKUP($H$7,'DATA PRESTASI PJ'!$A$11:$O$65,11)</f>
        <v>0</v>
      </c>
      <c r="F29" s="17" t="e">
        <f>VLOOKUP(E29,'DATA PERNYATAAN BAND PJ'!A101:B106,2)</f>
        <v>#N/A</v>
      </c>
      <c r="H29" s="55">
        <f>'DATA PRESTASI PJ'!B32</f>
        <v>0</v>
      </c>
      <c r="I29" s="55">
        <f t="shared" si="0"/>
      </c>
    </row>
    <row r="30" spans="1:9" ht="86.25" customHeight="1">
      <c r="A30" s="85"/>
      <c r="B30" s="85"/>
      <c r="C30" s="85"/>
      <c r="D30" s="15" t="s">
        <v>31</v>
      </c>
      <c r="E30" s="14">
        <f>VLOOKUP($H$7,'DATA PRESTASI PJ'!$A$11:$O$65,12)</f>
        <v>0</v>
      </c>
      <c r="F30" s="17" t="e">
        <f>VLOOKUP(E30,'DATA PERNYATAAN BAND PJ'!A117:B122,2)</f>
        <v>#N/A</v>
      </c>
      <c r="H30" s="55">
        <f>'DATA PRESTASI PJ'!B33</f>
        <v>0</v>
      </c>
      <c r="I30" s="55">
        <f t="shared" si="0"/>
      </c>
    </row>
    <row r="31" spans="1:9" ht="86.25" customHeight="1">
      <c r="A31" s="85"/>
      <c r="B31" s="85"/>
      <c r="C31" s="85"/>
      <c r="D31" s="15" t="s">
        <v>45</v>
      </c>
      <c r="E31" s="36">
        <f>VLOOKUP($H$7,'DATA PRESTASI PJ'!$A$11:$O$65,13)</f>
        <v>0</v>
      </c>
      <c r="F31" s="17" t="e">
        <f>VLOOKUP(E31,'DATA PERNYATAAN BAND PJ'!A139:B144,2)</f>
        <v>#N/A</v>
      </c>
      <c r="H31" s="55">
        <f>'DATA PRESTASI PJ'!B35</f>
        <v>0</v>
      </c>
      <c r="I31" s="55">
        <f t="shared" si="0"/>
      </c>
    </row>
    <row r="32" spans="1:9" ht="86.25" customHeight="1">
      <c r="A32" s="85" t="s">
        <v>28</v>
      </c>
      <c r="B32" s="85"/>
      <c r="C32" s="85"/>
      <c r="D32" s="15" t="s">
        <v>46</v>
      </c>
      <c r="E32" s="14">
        <f>VLOOKUP($H$7,'DATA PRESTASI PJ'!$A$11:$O$65,14)</f>
        <v>0</v>
      </c>
      <c r="F32" s="22" t="e">
        <f>VLOOKUP(E32,'DATA PERNYATAAN BAND PJ'!A150:B155,2)</f>
        <v>#N/A</v>
      </c>
      <c r="H32" s="55">
        <f>'DATA PRESTASI PJ'!B36</f>
        <v>0</v>
      </c>
      <c r="I32" s="55">
        <f t="shared" si="0"/>
      </c>
    </row>
    <row r="33" spans="1:9" ht="86.25" customHeight="1">
      <c r="A33" s="85"/>
      <c r="B33" s="85"/>
      <c r="C33" s="85"/>
      <c r="D33" s="15" t="s">
        <v>47</v>
      </c>
      <c r="E33" s="36">
        <f>VLOOKUP($H$7,'DATA PRESTASI PJ'!$A$11:$O$65,15)</f>
        <v>0</v>
      </c>
      <c r="F33" s="22" t="e">
        <f>VLOOKUP(E33,'DATA PERNYATAAN BAND PJ'!A162:B167,2)</f>
        <v>#N/A</v>
      </c>
      <c r="H33" s="55">
        <f>'DATA PRESTASI PJ'!B37</f>
        <v>0</v>
      </c>
      <c r="I33" s="55">
        <f t="shared" si="0"/>
      </c>
    </row>
    <row r="34" spans="8:9" ht="14.25">
      <c r="H34" s="55">
        <f>'DATA PRESTASI PJ'!B38</f>
        <v>0</v>
      </c>
      <c r="I34" s="55">
        <f t="shared" si="0"/>
      </c>
    </row>
    <row r="35" spans="1:9" ht="15">
      <c r="A35" s="8"/>
      <c r="H35" s="55">
        <f>'DATA PRESTASI PJ'!B39</f>
        <v>0</v>
      </c>
      <c r="I35" s="55">
        <f t="shared" si="0"/>
      </c>
    </row>
    <row r="36" spans="8:9" ht="14.25">
      <c r="H36" s="55">
        <f>'DATA PRESTASI PJ'!B40</f>
        <v>0</v>
      </c>
      <c r="I36" s="55">
        <f t="shared" si="0"/>
      </c>
    </row>
    <row r="37" spans="8:9" ht="14.25">
      <c r="H37" s="55">
        <f>'DATA PRESTASI PJ'!B41</f>
        <v>0</v>
      </c>
      <c r="I37" s="55">
        <f t="shared" si="0"/>
      </c>
    </row>
    <row r="38" spans="1:9" ht="15">
      <c r="A38" s="84" t="s">
        <v>60</v>
      </c>
      <c r="B38" s="84"/>
      <c r="C38" s="84"/>
      <c r="D38" s="84"/>
      <c r="H38" s="55">
        <f>'DATA PRESTASI PJ'!B42</f>
        <v>0</v>
      </c>
      <c r="I38" s="55">
        <f t="shared" si="0"/>
      </c>
    </row>
    <row r="39" spans="1:9" ht="15">
      <c r="A39" s="84">
        <f>'DATA PRESTASI PJ'!$F$6</f>
        <v>0</v>
      </c>
      <c r="B39" s="84"/>
      <c r="C39" s="84"/>
      <c r="D39" s="84"/>
      <c r="H39" s="55">
        <f>'DATA PRESTASI PJ'!B43</f>
        <v>0</v>
      </c>
      <c r="I39" s="55">
        <f t="shared" si="0"/>
      </c>
    </row>
    <row r="40" spans="1:9" ht="15">
      <c r="A40" s="82" t="s">
        <v>65</v>
      </c>
      <c r="B40" s="82"/>
      <c r="C40" s="82"/>
      <c r="D40" s="82"/>
      <c r="H40" s="55">
        <f>'DATA PRESTASI PJ'!B44</f>
        <v>0</v>
      </c>
      <c r="I40" s="55">
        <f t="shared" si="0"/>
      </c>
    </row>
    <row r="41" spans="1:9" ht="15">
      <c r="A41" s="8"/>
      <c r="B41" s="8"/>
      <c r="C41" s="8"/>
      <c r="D41" s="8"/>
      <c r="H41" s="55">
        <f>'DATA PRESTASI PJ'!B45</f>
        <v>0</v>
      </c>
      <c r="I41" s="55">
        <f t="shared" si="0"/>
      </c>
    </row>
    <row r="42" spans="1:9" ht="15">
      <c r="A42" s="8"/>
      <c r="B42" s="8"/>
      <c r="C42" s="8"/>
      <c r="D42" s="8"/>
      <c r="H42" s="55">
        <f>'DATA PRESTASI PJ'!B46</f>
        <v>0</v>
      </c>
      <c r="I42" s="55">
        <f t="shared" si="0"/>
      </c>
    </row>
    <row r="43" spans="1:9" ht="15">
      <c r="A43" s="82" t="s">
        <v>59</v>
      </c>
      <c r="B43" s="82"/>
      <c r="C43" s="82"/>
      <c r="D43" s="82"/>
      <c r="H43" s="55">
        <f>'DATA PRESTASI PJ'!B47</f>
        <v>0</v>
      </c>
      <c r="I43" s="55">
        <f t="shared" si="0"/>
      </c>
    </row>
    <row r="44" spans="1:9" ht="15">
      <c r="A44" s="82">
        <f>'DATA PRESTASI PJ'!$L$77</f>
        <v>0</v>
      </c>
      <c r="B44" s="82"/>
      <c r="C44" s="82"/>
      <c r="D44" s="82"/>
      <c r="H44" s="55">
        <f>'DATA PRESTASI PJ'!B48</f>
        <v>0</v>
      </c>
      <c r="I44" s="55">
        <f t="shared" si="0"/>
      </c>
    </row>
    <row r="45" spans="1:9" ht="14.25">
      <c r="A45" s="83" t="str">
        <f>'DATA PRESTASI PJ'!$L$78</f>
        <v>GURU BESAR</v>
      </c>
      <c r="B45" s="83"/>
      <c r="C45" s="83"/>
      <c r="D45" s="83"/>
      <c r="H45" s="55">
        <f>'DATA PRESTASI PJ'!B49</f>
        <v>0</v>
      </c>
      <c r="I45" s="55">
        <f t="shared" si="0"/>
      </c>
    </row>
    <row r="46" spans="1:9" ht="15">
      <c r="A46" s="82">
        <f>'DATA PRESTASI PJ'!$A$1</f>
        <v>0</v>
      </c>
      <c r="B46" s="82"/>
      <c r="C46" s="82"/>
      <c r="D46" s="82"/>
      <c r="H46" s="55">
        <f>'DATA PRESTASI PJ'!B50</f>
        <v>0</v>
      </c>
      <c r="I46" s="55">
        <f t="shared" si="0"/>
      </c>
    </row>
    <row r="47" spans="1:9" ht="15">
      <c r="A47" s="8"/>
      <c r="B47" s="8"/>
      <c r="C47" s="8"/>
      <c r="D47" s="8"/>
      <c r="H47" s="55">
        <f>'DATA PRESTASI PJ'!B51</f>
        <v>0</v>
      </c>
      <c r="I47" s="55">
        <f t="shared" si="0"/>
      </c>
    </row>
    <row r="48" spans="1:9" ht="15">
      <c r="A48" s="8"/>
      <c r="B48" s="8"/>
      <c r="C48" s="8"/>
      <c r="D48" s="8"/>
      <c r="H48" s="55">
        <f>'DATA PRESTASI PJ'!B52</f>
        <v>0</v>
      </c>
      <c r="I48" s="55">
        <f t="shared" si="0"/>
      </c>
    </row>
    <row r="49" spans="1:9" ht="15">
      <c r="A49" s="8"/>
      <c r="B49" s="8"/>
      <c r="C49" s="8"/>
      <c r="D49" s="8"/>
      <c r="H49" s="55">
        <f>'DATA PRESTASI PJ'!B53</f>
        <v>0</v>
      </c>
      <c r="I49" s="55">
        <f t="shared" si="0"/>
      </c>
    </row>
    <row r="50" spans="8:9" ht="14.25">
      <c r="H50" s="55">
        <f>'DATA PRESTASI PJ'!B54</f>
        <v>0</v>
      </c>
      <c r="I50" s="55">
        <f t="shared" si="0"/>
      </c>
    </row>
    <row r="51" spans="8:9" ht="14.25">
      <c r="H51" s="55">
        <f>'DATA PRESTASI PJ'!B55</f>
        <v>0</v>
      </c>
      <c r="I51" s="55">
        <f t="shared" si="0"/>
      </c>
    </row>
    <row r="52" spans="8:9" ht="14.25">
      <c r="H52" s="55">
        <f>'DATA PRESTASI PJ'!B56</f>
        <v>0</v>
      </c>
      <c r="I52" s="55">
        <f t="shared" si="0"/>
      </c>
    </row>
    <row r="53" spans="8:9" ht="14.25">
      <c r="H53" s="55">
        <f>'DATA PRESTASI PJ'!B57</f>
        <v>0</v>
      </c>
      <c r="I53" s="55">
        <f t="shared" si="0"/>
      </c>
    </row>
    <row r="54" spans="8:9" ht="14.25">
      <c r="H54" s="55">
        <f>'DATA PRESTASI PJ'!B58</f>
        <v>0</v>
      </c>
      <c r="I54" s="55">
        <f t="shared" si="0"/>
      </c>
    </row>
    <row r="55" spans="8:9" ht="14.25">
      <c r="H55" s="55">
        <f>'DATA PRESTASI PJ'!B59</f>
        <v>0</v>
      </c>
      <c r="I55" s="55">
        <f t="shared" si="0"/>
      </c>
    </row>
    <row r="56" spans="8:9" ht="14.25">
      <c r="H56" s="55">
        <f>'DATA PRESTASI PJ'!B60</f>
        <v>0</v>
      </c>
      <c r="I56" s="55">
        <f t="shared" si="0"/>
      </c>
    </row>
    <row r="57" spans="8:9" ht="14.25">
      <c r="H57" s="55">
        <f>'DATA PRESTASI PJ'!B61</f>
        <v>0</v>
      </c>
      <c r="I57" s="55">
        <f t="shared" si="0"/>
      </c>
    </row>
    <row r="58" spans="8:9" ht="14.25">
      <c r="H58" s="55">
        <f>'DATA PRESTASI PJ'!B62</f>
        <v>0</v>
      </c>
      <c r="I58" s="55">
        <f t="shared" si="0"/>
      </c>
    </row>
    <row r="59" spans="8:9" ht="14.25">
      <c r="H59" s="55">
        <f>'DATA PRESTASI PJ'!B63</f>
        <v>0</v>
      </c>
      <c r="I59" s="55">
        <f t="shared" si="0"/>
      </c>
    </row>
    <row r="60" spans="8:9" ht="14.25">
      <c r="H60" s="55">
        <f>'DATA PRESTASI PJ'!B64</f>
        <v>0</v>
      </c>
      <c r="I60" s="55">
        <f t="shared" si="0"/>
      </c>
    </row>
    <row r="61" spans="8:9" ht="14.25">
      <c r="H61" s="55">
        <f>'DATA PRESTASI PJ'!B65</f>
        <v>0</v>
      </c>
      <c r="I61" s="55">
        <f t="shared" si="0"/>
      </c>
    </row>
    <row r="62" spans="8:9" ht="14.25">
      <c r="H62" s="55" t="e">
        <f>'DATA PRESTASI PJ'!#REF!</f>
        <v>#REF!</v>
      </c>
      <c r="I62" s="55" t="e">
        <f t="shared" si="0"/>
        <v>#REF!</v>
      </c>
    </row>
    <row r="63" spans="8:9" ht="14.25">
      <c r="H63" s="55" t="e">
        <f>'DATA PRESTASI PJ'!#REF!</f>
        <v>#REF!</v>
      </c>
      <c r="I63" s="55" t="e">
        <f t="shared" si="0"/>
        <v>#REF!</v>
      </c>
    </row>
    <row r="64" spans="8:9" ht="14.25">
      <c r="H64" s="55" t="e">
        <f>'DATA PRESTASI PJ'!#REF!</f>
        <v>#REF!</v>
      </c>
      <c r="I64" s="55" t="e">
        <f t="shared" si="0"/>
        <v>#REF!</v>
      </c>
    </row>
    <row r="65" spans="8:9" ht="14.25">
      <c r="H65" s="55" t="e">
        <f>'DATA PRESTASI PJ'!#REF!</f>
        <v>#REF!</v>
      </c>
      <c r="I65" s="55" t="e">
        <f t="shared" si="0"/>
        <v>#REF!</v>
      </c>
    </row>
    <row r="66" spans="8:9" ht="14.25">
      <c r="H66" s="55" t="e">
        <f>'DATA PRESTASI PJ'!#REF!</f>
        <v>#REF!</v>
      </c>
      <c r="I66" s="55" t="e">
        <f t="shared" si="0"/>
        <v>#REF!</v>
      </c>
    </row>
    <row r="67" spans="8:9" ht="14.25">
      <c r="H67" s="55" t="e">
        <f>'DATA PRESTASI PJ'!#REF!</f>
        <v>#REF!</v>
      </c>
      <c r="I67" s="55" t="e">
        <f t="shared" si="0"/>
        <v>#REF!</v>
      </c>
    </row>
    <row r="68" spans="8:9" ht="14.25">
      <c r="H68" s="55" t="e">
        <f>'DATA PRESTASI PJ'!#REF!</f>
        <v>#REF!</v>
      </c>
      <c r="I68" s="55" t="e">
        <f t="shared" si="0"/>
        <v>#REF!</v>
      </c>
    </row>
    <row r="69" spans="8:9" ht="14.25">
      <c r="H69" s="55" t="e">
        <f>'DATA PRESTASI PJ'!#REF!</f>
        <v>#REF!</v>
      </c>
      <c r="I69" s="55" t="e">
        <f t="shared" si="0"/>
        <v>#REF!</v>
      </c>
    </row>
    <row r="70" spans="8:9" ht="14.25">
      <c r="H70" s="55" t="e">
        <f>'DATA PRESTASI PJ'!#REF!</f>
        <v>#REF!</v>
      </c>
      <c r="I70" s="55" t="e">
        <f t="shared" si="0"/>
        <v>#REF!</v>
      </c>
    </row>
    <row r="71" spans="8:9" ht="14.25">
      <c r="H71" s="55" t="e">
        <f>'DATA PRESTASI PJ'!#REF!</f>
        <v>#REF!</v>
      </c>
      <c r="I71" s="55" t="e">
        <f t="shared" si="0"/>
        <v>#REF!</v>
      </c>
    </row>
    <row r="72" spans="8:9" ht="14.25">
      <c r="H72" s="55" t="e">
        <f>'DATA PRESTASI PJ'!#REF!</f>
        <v>#REF!</v>
      </c>
      <c r="I72" s="55" t="e">
        <f aca="true" t="shared" si="1" ref="I72:I86">IF(H72=0,"",H72)</f>
        <v>#REF!</v>
      </c>
    </row>
    <row r="73" spans="8:9" ht="14.25">
      <c r="H73" s="55" t="e">
        <f>'DATA PRESTASI PJ'!#REF!</f>
        <v>#REF!</v>
      </c>
      <c r="I73" s="55" t="e">
        <f t="shared" si="1"/>
        <v>#REF!</v>
      </c>
    </row>
    <row r="74" spans="8:9" ht="14.25">
      <c r="H74" s="55" t="e">
        <f>'DATA PRESTASI PJ'!#REF!</f>
        <v>#REF!</v>
      </c>
      <c r="I74" s="55" t="e">
        <f t="shared" si="1"/>
        <v>#REF!</v>
      </c>
    </row>
    <row r="75" spans="8:9" ht="14.25">
      <c r="H75" s="55" t="e">
        <f>'DATA PRESTASI PJ'!#REF!</f>
        <v>#REF!</v>
      </c>
      <c r="I75" s="55" t="e">
        <f t="shared" si="1"/>
        <v>#REF!</v>
      </c>
    </row>
    <row r="76" spans="8:9" ht="14.25">
      <c r="H76" s="55" t="e">
        <f>'DATA PRESTASI PJ'!#REF!</f>
        <v>#REF!</v>
      </c>
      <c r="I76" s="55" t="e">
        <f t="shared" si="1"/>
        <v>#REF!</v>
      </c>
    </row>
    <row r="77" spans="8:9" ht="14.25">
      <c r="H77" s="55" t="e">
        <f>'DATA PRESTASI PJ'!#REF!</f>
        <v>#REF!</v>
      </c>
      <c r="I77" s="55" t="e">
        <f t="shared" si="1"/>
        <v>#REF!</v>
      </c>
    </row>
    <row r="78" spans="8:9" ht="14.25">
      <c r="H78" s="55" t="e">
        <f>'DATA PRESTASI PJ'!#REF!</f>
        <v>#REF!</v>
      </c>
      <c r="I78" s="55" t="e">
        <f t="shared" si="1"/>
        <v>#REF!</v>
      </c>
    </row>
    <row r="79" spans="8:9" ht="14.25">
      <c r="H79" s="55" t="e">
        <f>'DATA PRESTASI PJ'!#REF!</f>
        <v>#REF!</v>
      </c>
      <c r="I79" s="55" t="e">
        <f t="shared" si="1"/>
        <v>#REF!</v>
      </c>
    </row>
    <row r="80" spans="8:9" ht="14.25">
      <c r="H80" s="55" t="e">
        <f>'DATA PRESTASI PJ'!#REF!</f>
        <v>#REF!</v>
      </c>
      <c r="I80" s="55" t="e">
        <f t="shared" si="1"/>
        <v>#REF!</v>
      </c>
    </row>
    <row r="81" spans="8:9" ht="14.25">
      <c r="H81" s="55" t="e">
        <f>'DATA PRESTASI PJ'!#REF!</f>
        <v>#REF!</v>
      </c>
      <c r="I81" s="55" t="e">
        <f t="shared" si="1"/>
        <v>#REF!</v>
      </c>
    </row>
    <row r="82" spans="8:9" ht="14.25">
      <c r="H82" s="55" t="e">
        <f>'DATA PRESTASI PJ'!#REF!</f>
        <v>#REF!</v>
      </c>
      <c r="I82" s="55" t="e">
        <f t="shared" si="1"/>
        <v>#REF!</v>
      </c>
    </row>
    <row r="83" spans="8:9" ht="14.25">
      <c r="H83" s="55" t="e">
        <f>'DATA PRESTASI PJ'!#REF!</f>
        <v>#REF!</v>
      </c>
      <c r="I83" s="55" t="e">
        <f t="shared" si="1"/>
        <v>#REF!</v>
      </c>
    </row>
    <row r="84" spans="8:9" ht="14.25">
      <c r="H84" s="55" t="e">
        <f>'DATA PRESTASI PJ'!#REF!</f>
        <v>#REF!</v>
      </c>
      <c r="I84" s="55" t="e">
        <f t="shared" si="1"/>
        <v>#REF!</v>
      </c>
    </row>
    <row r="85" spans="8:9" ht="14.25">
      <c r="H85" s="55" t="e">
        <f>'DATA PRESTASI PJ'!#REF!</f>
        <v>#REF!</v>
      </c>
      <c r="I85" s="55" t="e">
        <f t="shared" si="1"/>
        <v>#REF!</v>
      </c>
    </row>
    <row r="86" spans="8:9" ht="14.25">
      <c r="H86" s="55" t="e">
        <f>'DATA PRESTASI PJ'!#REF!</f>
        <v>#REF!</v>
      </c>
      <c r="I86" s="55" t="e">
        <f t="shared" si="1"/>
        <v>#REF!</v>
      </c>
    </row>
  </sheetData>
  <sheetProtection/>
  <mergeCells count="13">
    <mergeCell ref="A2:F2"/>
    <mergeCell ref="A3:F3"/>
    <mergeCell ref="A38:D38"/>
    <mergeCell ref="A43:D43"/>
    <mergeCell ref="A40:D40"/>
    <mergeCell ref="A5:C5"/>
    <mergeCell ref="A20:C20"/>
    <mergeCell ref="A44:D44"/>
    <mergeCell ref="A45:D45"/>
    <mergeCell ref="A46:D46"/>
    <mergeCell ref="A39:D39"/>
    <mergeCell ref="A21:C31"/>
    <mergeCell ref="A32:C3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8" r:id="rId2"/>
  <legacyDrawing r:id="rId1"/>
</worksheet>
</file>

<file path=xl/worksheets/sheet4.xml><?xml version="1.0" encoding="utf-8"?>
<worksheet xmlns="http://schemas.openxmlformats.org/spreadsheetml/2006/main" xmlns:r="http://schemas.openxmlformats.org/officeDocument/2006/relationships">
  <sheetPr codeName="Sheet4"/>
  <dimension ref="A1:AI70"/>
  <sheetViews>
    <sheetView zoomScale="70" zoomScaleNormal="70" zoomScalePageLayoutView="0" workbookViewId="0" topLeftCell="A1">
      <selection activeCell="A4" sqref="A4:AA4"/>
    </sheetView>
  </sheetViews>
  <sheetFormatPr defaultColWidth="9.140625" defaultRowHeight="15"/>
  <cols>
    <col min="1" max="1" width="5.00390625" style="28" customWidth="1"/>
    <col min="2" max="36" width="6.7109375" style="28" customWidth="1"/>
    <col min="37" max="37" width="7.421875" style="28" customWidth="1"/>
    <col min="38" max="16384" width="9.140625" style="28" customWidth="1"/>
  </cols>
  <sheetData>
    <row r="1" spans="1:27" ht="15">
      <c r="A1" s="88">
        <f>'DATA PRESTASI PJ'!$A$1</f>
        <v>0</v>
      </c>
      <c r="B1" s="88"/>
      <c r="C1" s="88"/>
      <c r="D1" s="88"/>
      <c r="E1" s="88"/>
      <c r="F1" s="88"/>
      <c r="G1" s="88"/>
      <c r="H1" s="88"/>
      <c r="I1" s="88"/>
      <c r="J1" s="88"/>
      <c r="K1" s="88"/>
      <c r="L1" s="88"/>
      <c r="M1" s="88"/>
      <c r="N1" s="88"/>
      <c r="O1" s="88"/>
      <c r="P1" s="88"/>
      <c r="Q1" s="88"/>
      <c r="R1" s="88"/>
      <c r="S1" s="88"/>
      <c r="T1" s="88"/>
      <c r="U1" s="88"/>
      <c r="V1" s="88"/>
      <c r="W1" s="88"/>
      <c r="X1" s="88"/>
      <c r="Y1" s="88"/>
      <c r="Z1" s="88"/>
      <c r="AA1" s="88"/>
    </row>
    <row r="2" spans="1:27" ht="15">
      <c r="A2" s="88">
        <f>'DATA PRESTASI PJ'!$A$2</f>
        <v>0</v>
      </c>
      <c r="B2" s="88"/>
      <c r="C2" s="88"/>
      <c r="D2" s="88"/>
      <c r="E2" s="88"/>
      <c r="F2" s="88"/>
      <c r="G2" s="88"/>
      <c r="H2" s="88"/>
      <c r="I2" s="88"/>
      <c r="J2" s="88"/>
      <c r="K2" s="88"/>
      <c r="L2" s="88"/>
      <c r="M2" s="88"/>
      <c r="N2" s="88"/>
      <c r="O2" s="88"/>
      <c r="P2" s="88"/>
      <c r="Q2" s="88"/>
      <c r="R2" s="88"/>
      <c r="S2" s="88"/>
      <c r="T2" s="88"/>
      <c r="U2" s="88"/>
      <c r="V2" s="88"/>
      <c r="W2" s="88"/>
      <c r="X2" s="88"/>
      <c r="Y2" s="88"/>
      <c r="Z2" s="88"/>
      <c r="AA2" s="88"/>
    </row>
    <row r="3" spans="1:27" ht="15">
      <c r="A3" s="6"/>
      <c r="B3" s="6"/>
      <c r="C3" s="6"/>
      <c r="D3" s="6"/>
      <c r="E3" s="6"/>
      <c r="F3" s="6"/>
      <c r="G3" s="6"/>
      <c r="H3" s="6"/>
      <c r="I3" s="6"/>
      <c r="J3" s="6"/>
      <c r="K3" s="6"/>
      <c r="L3" s="6"/>
      <c r="M3" s="6"/>
      <c r="N3" s="6"/>
      <c r="O3" s="6"/>
      <c r="P3" s="6"/>
      <c r="Q3" s="6"/>
      <c r="R3" s="6"/>
      <c r="S3" s="6"/>
      <c r="T3" s="6"/>
      <c r="U3" s="6"/>
      <c r="V3" s="6"/>
      <c r="W3" s="6"/>
      <c r="X3" s="6"/>
      <c r="Y3" s="6"/>
      <c r="Z3" s="6"/>
      <c r="AA3" s="6"/>
    </row>
    <row r="4" spans="1:27" ht="15">
      <c r="A4" s="88" t="str">
        <f>'DATA PRESTASI PJ'!$A$4</f>
        <v>PENTAKSIRAN PERTENGAHAN TAHUN MATA PELAJARAN PENDIDIKAN JASMANI TAHUN</v>
      </c>
      <c r="B4" s="88"/>
      <c r="C4" s="88"/>
      <c r="D4" s="88"/>
      <c r="E4" s="88"/>
      <c r="F4" s="88"/>
      <c r="G4" s="88"/>
      <c r="H4" s="88"/>
      <c r="I4" s="88"/>
      <c r="J4" s="88"/>
      <c r="K4" s="88"/>
      <c r="L4" s="88"/>
      <c r="M4" s="88"/>
      <c r="N4" s="88"/>
      <c r="O4" s="88"/>
      <c r="P4" s="88"/>
      <c r="Q4" s="88"/>
      <c r="R4" s="88"/>
      <c r="S4" s="88"/>
      <c r="T4" s="88"/>
      <c r="U4" s="88"/>
      <c r="V4" s="88"/>
      <c r="W4" s="88"/>
      <c r="X4" s="88"/>
      <c r="Y4" s="88"/>
      <c r="Z4" s="88"/>
      <c r="AA4" s="88"/>
    </row>
    <row r="10" ht="11.25">
      <c r="T10" s="28" t="s">
        <v>75</v>
      </c>
    </row>
    <row r="11" ht="11.25">
      <c r="Z11" s="28">
        <f>SUM(U13:Z13)</f>
        <v>0</v>
      </c>
    </row>
    <row r="12" spans="10:26" ht="11.25">
      <c r="J12" s="28" t="s">
        <v>67</v>
      </c>
      <c r="T12" s="29" t="s">
        <v>1</v>
      </c>
      <c r="U12" s="29">
        <v>1</v>
      </c>
      <c r="V12" s="29">
        <v>2</v>
      </c>
      <c r="W12" s="29">
        <v>3</v>
      </c>
      <c r="X12" s="29">
        <v>4</v>
      </c>
      <c r="Y12" s="29">
        <v>5</v>
      </c>
      <c r="Z12" s="29">
        <v>6</v>
      </c>
    </row>
    <row r="13" spans="2:26" ht="11.25">
      <c r="B13" s="28" t="s">
        <v>66</v>
      </c>
      <c r="P13" s="28">
        <f>SUM(K15:P15)</f>
        <v>0</v>
      </c>
      <c r="T13" s="29" t="s">
        <v>0</v>
      </c>
      <c r="U13" s="29">
        <f>COUNTIF('DATA PRESTASI PJ'!$M$11:$M$65,1)</f>
        <v>0</v>
      </c>
      <c r="V13" s="29">
        <f>COUNTIF('DATA PRESTASI PJ'!$M$11:$M$65,2)</f>
        <v>0</v>
      </c>
      <c r="W13" s="29">
        <f>COUNTIF('DATA PRESTASI PJ'!$M$11:$M$65,3)</f>
        <v>0</v>
      </c>
      <c r="X13" s="29">
        <f>COUNTIF('DATA PRESTASI PJ'!$M$11:$M$65,4)</f>
        <v>0</v>
      </c>
      <c r="Y13" s="29">
        <f>COUNTIF('DATA PRESTASI PJ'!$M$11:$M$65,5)</f>
        <v>0</v>
      </c>
      <c r="Z13" s="29">
        <f>COUNTIF('DATA PRESTASI PJ'!$M$11:$M$65,6)</f>
        <v>0</v>
      </c>
    </row>
    <row r="14" spans="8:16" ht="11.25">
      <c r="H14" s="28">
        <f>SUM(C16:H16)</f>
        <v>0</v>
      </c>
      <c r="J14" s="29" t="s">
        <v>1</v>
      </c>
      <c r="K14" s="29">
        <v>1</v>
      </c>
      <c r="L14" s="29">
        <v>2</v>
      </c>
      <c r="M14" s="29">
        <v>3</v>
      </c>
      <c r="N14" s="29">
        <v>4</v>
      </c>
      <c r="O14" s="29">
        <v>5</v>
      </c>
      <c r="P14" s="29">
        <v>6</v>
      </c>
    </row>
    <row r="15" spans="2:35" ht="11.25">
      <c r="B15" s="29" t="s">
        <v>1</v>
      </c>
      <c r="C15" s="32">
        <v>1</v>
      </c>
      <c r="D15" s="32">
        <v>2</v>
      </c>
      <c r="E15" s="32">
        <v>3</v>
      </c>
      <c r="F15" s="32">
        <v>4</v>
      </c>
      <c r="G15" s="32">
        <v>5</v>
      </c>
      <c r="H15" s="32">
        <v>6</v>
      </c>
      <c r="J15" s="29" t="s">
        <v>0</v>
      </c>
      <c r="K15" s="29">
        <f>COUNTIF('DATA PRESTASI PJ'!$F$11:$F$65,1)</f>
        <v>0</v>
      </c>
      <c r="L15" s="29">
        <f>COUNTIF('DATA PRESTASI PJ'!$F$11:$F$65,2)</f>
        <v>0</v>
      </c>
      <c r="M15" s="29">
        <f>COUNTIF('DATA PRESTASI PJ'!$F$11:$F$65,3)</f>
        <v>0</v>
      </c>
      <c r="N15" s="29">
        <f>COUNTIF('DATA PRESTASI PJ'!$F$11:$F$65,4)</f>
        <v>0</v>
      </c>
      <c r="O15" s="29">
        <f>COUNTIF('DATA PRESTASI PJ'!$F$11:$F$65,5)</f>
        <v>0</v>
      </c>
      <c r="P15" s="29">
        <f>COUNTIF('DATA PRESTASI PJ'!$F$11:$F$65,5)</f>
        <v>0</v>
      </c>
      <c r="AC15" s="31"/>
      <c r="AD15" s="31"/>
      <c r="AE15" s="31"/>
      <c r="AF15" s="31"/>
      <c r="AG15" s="31"/>
      <c r="AH15" s="31"/>
      <c r="AI15" s="31"/>
    </row>
    <row r="16" spans="2:35" ht="11.25">
      <c r="B16" s="29" t="s">
        <v>0</v>
      </c>
      <c r="C16" s="32">
        <f>COUNTIF('DATA PRESTASI PJ'!$E$11:$E$65,1)</f>
        <v>0</v>
      </c>
      <c r="D16" s="32">
        <f>COUNTIF('DATA PRESTASI PJ'!$E$11:$E$65,2)</f>
        <v>0</v>
      </c>
      <c r="E16" s="32">
        <f>COUNTIF('DATA PRESTASI PJ'!$E$11:$E$65,3)</f>
        <v>0</v>
      </c>
      <c r="F16" s="32">
        <f>COUNTIF('DATA PRESTASI PJ'!$E$11:$E$65,4)</f>
        <v>0</v>
      </c>
      <c r="G16" s="32">
        <f>COUNTIF('DATA PRESTASI PJ'!$E$11:$E$65,5)</f>
        <v>0</v>
      </c>
      <c r="H16" s="32">
        <f>COUNTIF('DATA PRESTASI PJ'!$E$11:$E$65,6)</f>
        <v>0</v>
      </c>
      <c r="AC16" s="31"/>
      <c r="AD16" s="31"/>
      <c r="AE16" s="31"/>
      <c r="AF16" s="31"/>
      <c r="AG16" s="31"/>
      <c r="AH16" s="31"/>
      <c r="AI16" s="31"/>
    </row>
    <row r="23" ht="11.25">
      <c r="K23" s="28" t="s">
        <v>69</v>
      </c>
    </row>
    <row r="24" ht="11.25">
      <c r="Q24" s="28">
        <f>SUM(L26:Q26)</f>
        <v>0</v>
      </c>
    </row>
    <row r="25" spans="2:19" ht="11.25">
      <c r="B25" s="28" t="s">
        <v>68</v>
      </c>
      <c r="K25" s="29" t="s">
        <v>1</v>
      </c>
      <c r="L25" s="29">
        <v>1</v>
      </c>
      <c r="M25" s="29">
        <v>2</v>
      </c>
      <c r="N25" s="29">
        <v>3</v>
      </c>
      <c r="O25" s="29">
        <v>4</v>
      </c>
      <c r="P25" s="29">
        <v>5</v>
      </c>
      <c r="Q25" s="29">
        <v>6</v>
      </c>
      <c r="S25" s="28" t="s">
        <v>70</v>
      </c>
    </row>
    <row r="26" spans="8:25" ht="11.25">
      <c r="H26" s="28">
        <f>SUM(C28:H28)</f>
        <v>0</v>
      </c>
      <c r="K26" s="29" t="s">
        <v>0</v>
      </c>
      <c r="L26" s="29">
        <f>COUNTIF('DATA PRESTASI PJ'!$H$11:$H$65,1)</f>
        <v>0</v>
      </c>
      <c r="M26" s="29">
        <f>COUNTIF('DATA PRESTASI PJ'!$H$11:$H$65,2)</f>
        <v>0</v>
      </c>
      <c r="N26" s="29">
        <f>COUNTIF('DATA PRESTASI PJ'!$H$11:$H$65,3)</f>
        <v>0</v>
      </c>
      <c r="O26" s="29">
        <f>COUNTIF('DATA PRESTASI PJ'!$H$11:$H$65,4)</f>
        <v>0</v>
      </c>
      <c r="P26" s="29">
        <f>COUNTIF('DATA PRESTASI PJ'!$H$11:$H$65,5)</f>
        <v>0</v>
      </c>
      <c r="Q26" s="29">
        <f>COUNTIF('DATA PRESTASI PJ'!$H$11:$H$65,6)</f>
        <v>0</v>
      </c>
      <c r="Y26" s="28">
        <f>SUM(T28:Y28)</f>
        <v>0</v>
      </c>
    </row>
    <row r="27" spans="2:25" ht="11.25">
      <c r="B27" s="29" t="s">
        <v>1</v>
      </c>
      <c r="C27" s="29">
        <v>1</v>
      </c>
      <c r="D27" s="29">
        <v>2</v>
      </c>
      <c r="E27" s="29">
        <v>3</v>
      </c>
      <c r="F27" s="29">
        <v>4</v>
      </c>
      <c r="G27" s="29">
        <v>5</v>
      </c>
      <c r="H27" s="29">
        <v>6</v>
      </c>
      <c r="S27" s="29" t="s">
        <v>1</v>
      </c>
      <c r="T27" s="29">
        <v>1</v>
      </c>
      <c r="U27" s="29">
        <v>2</v>
      </c>
      <c r="V27" s="29">
        <v>3</v>
      </c>
      <c r="W27" s="29">
        <v>4</v>
      </c>
      <c r="X27" s="29">
        <v>5</v>
      </c>
      <c r="Y27" s="29">
        <v>6</v>
      </c>
    </row>
    <row r="28" spans="2:25" ht="11.25">
      <c r="B28" s="29" t="s">
        <v>0</v>
      </c>
      <c r="C28" s="29">
        <f>COUNTIF('DATA PRESTASI PJ'!$G$11:$G$65,1)</f>
        <v>0</v>
      </c>
      <c r="D28" s="29">
        <f>COUNTIF('DATA PRESTASI PJ'!$G$11:$G$65,2)</f>
        <v>0</v>
      </c>
      <c r="E28" s="29">
        <f>COUNTIF('DATA PRESTASI PJ'!$G$11:$G$65,3)</f>
        <v>0</v>
      </c>
      <c r="F28" s="29">
        <f>COUNTIF('DATA PRESTASI PJ'!$G$11:$G$65,4)</f>
        <v>0</v>
      </c>
      <c r="G28" s="29">
        <f>COUNTIF('DATA PRESTASI PJ'!$G$11:$G$65,5)</f>
        <v>0</v>
      </c>
      <c r="H28" s="29">
        <f>COUNTIF('DATA PRESTASI PJ'!$G$11:$G$65,6)</f>
        <v>0</v>
      </c>
      <c r="S28" s="29" t="s">
        <v>0</v>
      </c>
      <c r="T28" s="29">
        <f>COUNTIF('DATA PRESTASI PJ'!$I$11:$I$65,1)</f>
        <v>0</v>
      </c>
      <c r="U28" s="29">
        <f>COUNTIF('DATA PRESTASI PJ'!$I$11:$I$65,2)</f>
        <v>0</v>
      </c>
      <c r="V28" s="29">
        <f>COUNTIF('DATA PRESTASI PJ'!$I$11:$I$65,3)</f>
        <v>0</v>
      </c>
      <c r="W28" s="29">
        <f>COUNTIF('DATA PRESTASI PJ'!$I$11:$I$65,4)</f>
        <v>0</v>
      </c>
      <c r="X28" s="29">
        <f>COUNTIF('DATA PRESTASI PJ'!$I$11:$I$65,5)</f>
        <v>0</v>
      </c>
      <c r="Y28" s="29">
        <f>COUNTIF('DATA PRESTASI PJ'!$I$11:$I$65,6)</f>
        <v>0</v>
      </c>
    </row>
    <row r="35" spans="29:35" ht="11.25">
      <c r="AC35" s="31"/>
      <c r="AD35" s="31"/>
      <c r="AE35" s="31"/>
      <c r="AF35" s="31"/>
      <c r="AG35" s="31"/>
      <c r="AH35" s="31"/>
      <c r="AI35" s="31"/>
    </row>
    <row r="36" spans="21:35" ht="11.25">
      <c r="U36" s="31"/>
      <c r="V36" s="31"/>
      <c r="W36" s="31"/>
      <c r="X36" s="31"/>
      <c r="Y36" s="31"/>
      <c r="Z36" s="31"/>
      <c r="AB36" s="31"/>
      <c r="AC36" s="31"/>
      <c r="AD36" s="31"/>
      <c r="AE36" s="31"/>
      <c r="AF36" s="31"/>
      <c r="AG36" s="31"/>
      <c r="AH36" s="31"/>
      <c r="AI36" s="31"/>
    </row>
    <row r="37" spans="21:35" ht="11.25">
      <c r="U37" s="31"/>
      <c r="V37" s="31"/>
      <c r="W37" s="31"/>
      <c r="X37" s="31"/>
      <c r="Y37" s="31"/>
      <c r="Z37" s="31"/>
      <c r="AB37" s="31"/>
      <c r="AC37" s="31"/>
      <c r="AD37" s="31"/>
      <c r="AE37" s="31"/>
      <c r="AF37" s="31"/>
      <c r="AG37" s="31"/>
      <c r="AH37" s="31"/>
      <c r="AI37" s="31"/>
    </row>
    <row r="38" spans="21:35" ht="11.25">
      <c r="U38" s="31"/>
      <c r="V38" s="31"/>
      <c r="W38" s="31"/>
      <c r="X38" s="31"/>
      <c r="Y38" s="31"/>
      <c r="Z38" s="31"/>
      <c r="AB38" s="31"/>
      <c r="AC38" s="31"/>
      <c r="AD38" s="31"/>
      <c r="AE38" s="31"/>
      <c r="AF38" s="31"/>
      <c r="AG38" s="31"/>
      <c r="AH38" s="31"/>
      <c r="AI38" s="31"/>
    </row>
    <row r="39" spans="2:35" ht="11.25">
      <c r="B39" s="28" t="s">
        <v>71</v>
      </c>
      <c r="K39" s="28" t="s">
        <v>73</v>
      </c>
      <c r="U39" s="31"/>
      <c r="V39" s="31"/>
      <c r="W39" s="31"/>
      <c r="X39" s="31"/>
      <c r="Y39" s="31"/>
      <c r="Z39" s="31"/>
      <c r="AB39" s="31"/>
      <c r="AC39" s="31"/>
      <c r="AD39" s="31"/>
      <c r="AE39" s="31"/>
      <c r="AF39" s="31"/>
      <c r="AG39" s="31"/>
      <c r="AH39" s="31"/>
      <c r="AI39" s="31"/>
    </row>
    <row r="40" spans="8:28" ht="11.25">
      <c r="H40" s="28">
        <f>SUM(C42:H42)</f>
        <v>0</v>
      </c>
      <c r="Q40" s="28">
        <f>SUM(L42:Q42)</f>
        <v>0</v>
      </c>
      <c r="S40" s="28" t="s">
        <v>74</v>
      </c>
      <c r="Z40" s="31"/>
      <c r="AB40" s="31"/>
    </row>
    <row r="41" spans="2:28" ht="11.25">
      <c r="B41" s="29" t="s">
        <v>1</v>
      </c>
      <c r="C41" s="29">
        <v>1</v>
      </c>
      <c r="D41" s="29">
        <v>2</v>
      </c>
      <c r="E41" s="29">
        <v>3</v>
      </c>
      <c r="F41" s="29">
        <v>4</v>
      </c>
      <c r="G41" s="29">
        <v>5</v>
      </c>
      <c r="H41" s="29">
        <v>6</v>
      </c>
      <c r="K41" s="29" t="s">
        <v>1</v>
      </c>
      <c r="L41" s="29">
        <v>1</v>
      </c>
      <c r="M41" s="29">
        <v>2</v>
      </c>
      <c r="N41" s="29">
        <v>3</v>
      </c>
      <c r="O41" s="29">
        <v>4</v>
      </c>
      <c r="P41" s="29">
        <v>5</v>
      </c>
      <c r="Q41" s="29">
        <v>6</v>
      </c>
      <c r="Y41" s="28">
        <f>SUM(T43:Y43)</f>
        <v>0</v>
      </c>
      <c r="Z41" s="31"/>
      <c r="AB41" s="31"/>
    </row>
    <row r="42" spans="2:28" ht="11.25">
      <c r="B42" s="29" t="s">
        <v>0</v>
      </c>
      <c r="C42" s="29">
        <f>COUNTIF('DATA PRESTASI PJ'!$J$11:$J$65,1)</f>
        <v>0</v>
      </c>
      <c r="D42" s="29">
        <f>COUNTIF('DATA PRESTASI PJ'!$J$11:$J$65,2)</f>
        <v>0</v>
      </c>
      <c r="E42" s="29">
        <f>COUNTIF('DATA PRESTASI PJ'!$J$11:$J$65,3)</f>
        <v>0</v>
      </c>
      <c r="F42" s="29">
        <f>COUNTIF('DATA PRESTASI PJ'!$J$11:$J$65,4)</f>
        <v>0</v>
      </c>
      <c r="G42" s="29">
        <f>COUNTIF('DATA PRESTASI PJ'!$J$11:$J$65,5)</f>
        <v>0</v>
      </c>
      <c r="H42" s="29">
        <f>COUNTIF('DATA PRESTASI PJ'!$J$11:$J$65,6)</f>
        <v>0</v>
      </c>
      <c r="K42" s="29" t="s">
        <v>0</v>
      </c>
      <c r="L42" s="29">
        <f>COUNTIF('DATA PRESTASI PJ'!$K$11:$K$65,1)</f>
        <v>0</v>
      </c>
      <c r="M42" s="29">
        <f>COUNTIF('DATA PRESTASI PJ'!$K$11:$K$65,2)</f>
        <v>0</v>
      </c>
      <c r="N42" s="29">
        <f>COUNTIF('DATA PRESTASI PJ'!$K$11:$K$65,3)</f>
        <v>0</v>
      </c>
      <c r="O42" s="29">
        <f>COUNTIF('DATA PRESTASI PJ'!$K$11:$K$65,4)</f>
        <v>0</v>
      </c>
      <c r="P42" s="29">
        <f>COUNTIF('DATA PRESTASI PJ'!$K$11:$K$65,5)</f>
        <v>0</v>
      </c>
      <c r="Q42" s="29">
        <f>COUNTIF('DATA PRESTASI PJ'!$K$11:$K$65,6)</f>
        <v>0</v>
      </c>
      <c r="S42" s="29" t="s">
        <v>1</v>
      </c>
      <c r="T42" s="29">
        <v>1</v>
      </c>
      <c r="U42" s="29">
        <v>2</v>
      </c>
      <c r="V42" s="29">
        <v>3</v>
      </c>
      <c r="W42" s="29">
        <v>4</v>
      </c>
      <c r="X42" s="29">
        <v>5</v>
      </c>
      <c r="Y42" s="29">
        <v>6</v>
      </c>
      <c r="Z42" s="31"/>
      <c r="AB42" s="31"/>
    </row>
    <row r="43" spans="19:25" ht="11.25">
      <c r="S43" s="29" t="s">
        <v>0</v>
      </c>
      <c r="T43" s="29">
        <f>COUNTIF('DATA PRESTASI PJ'!$L$11:L23,1)</f>
        <v>0</v>
      </c>
      <c r="U43" s="29">
        <f>COUNTIF('DATA PRESTASI PJ'!$L$11:L23,2)</f>
        <v>0</v>
      </c>
      <c r="V43" s="29">
        <f>COUNTIF('DATA PRESTASI PJ'!$L$11:M23,3)</f>
        <v>0</v>
      </c>
      <c r="W43" s="29">
        <f>COUNTIF('DATA PRESTASI PJ'!$L$11:M23,4)</f>
        <v>0</v>
      </c>
      <c r="X43" s="29">
        <f>COUNTIF('DATA PRESTASI PJ'!$L$11:M23,5)</f>
        <v>0</v>
      </c>
      <c r="Y43" s="29">
        <f>COUNTIF('DATA PRESTASI PJ'!$L$11:N23,6)</f>
        <v>0</v>
      </c>
    </row>
    <row r="55" spans="2:10" ht="11.25">
      <c r="B55" s="28" t="s">
        <v>76</v>
      </c>
      <c r="J55" s="28" t="s">
        <v>77</v>
      </c>
    </row>
    <row r="56" spans="8:16" ht="11.25">
      <c r="H56" s="28">
        <f>SUM(C58:H58)</f>
        <v>0</v>
      </c>
      <c r="P56" s="28">
        <f>SUM(K58:P58)</f>
        <v>0</v>
      </c>
    </row>
    <row r="57" spans="2:25" ht="15">
      <c r="B57" s="29" t="s">
        <v>1</v>
      </c>
      <c r="C57" s="29">
        <v>1</v>
      </c>
      <c r="D57" s="29">
        <v>2</v>
      </c>
      <c r="E57" s="29">
        <v>3</v>
      </c>
      <c r="F57" s="29">
        <v>4</v>
      </c>
      <c r="G57" s="29">
        <v>5</v>
      </c>
      <c r="H57" s="29">
        <v>6</v>
      </c>
      <c r="J57" s="29" t="s">
        <v>1</v>
      </c>
      <c r="K57" s="29">
        <v>1</v>
      </c>
      <c r="L57" s="29">
        <v>2</v>
      </c>
      <c r="M57" s="29">
        <v>3</v>
      </c>
      <c r="N57" s="29">
        <v>4</v>
      </c>
      <c r="O57" s="29">
        <v>5</v>
      </c>
      <c r="P57" s="29">
        <v>6</v>
      </c>
      <c r="T57" s="88" t="str">
        <f>'DATA PRESTASI PJ'!$F$76</f>
        <v>…………………………………………………………………………………</v>
      </c>
      <c r="U57" s="88"/>
      <c r="V57" s="88"/>
      <c r="W57" s="88"/>
      <c r="X57" s="88"/>
      <c r="Y57" s="88"/>
    </row>
    <row r="58" spans="2:25" ht="15">
      <c r="B58" s="29" t="s">
        <v>0</v>
      </c>
      <c r="C58" s="29">
        <f>COUNTIF('DATA PRESTASI PJ'!$N$11:$N$65,1)</f>
        <v>0</v>
      </c>
      <c r="D58" s="29">
        <f>COUNTIF('DATA PRESTASI PJ'!$N$11:$N$65,2)</f>
        <v>0</v>
      </c>
      <c r="E58" s="29">
        <f>COUNTIF('DATA PRESTASI PJ'!$N$11:$N$65,3)</f>
        <v>0</v>
      </c>
      <c r="F58" s="29">
        <f>COUNTIF('DATA PRESTASI PJ'!$N$11:$N$65,4)</f>
        <v>0</v>
      </c>
      <c r="G58" s="29">
        <f>COUNTIF('DATA PRESTASI PJ'!$N$11:$N$65,5)</f>
        <v>0</v>
      </c>
      <c r="H58" s="29">
        <f>COUNTIF('DATA PRESTASI PJ'!$N$11:$N$65,6)</f>
        <v>0</v>
      </c>
      <c r="J58" s="29" t="s">
        <v>0</v>
      </c>
      <c r="K58" s="29">
        <f>COUNTIF('DATA PRESTASI PJ'!$O$11:$O$65,1)</f>
        <v>0</v>
      </c>
      <c r="L58" s="29">
        <f>COUNTIF('DATA PRESTASI PJ'!$O$11:$O$65,2)</f>
        <v>0</v>
      </c>
      <c r="M58" s="29">
        <f>COUNTIF('DATA PRESTASI PJ'!$O$11:$O$65,3)</f>
        <v>0</v>
      </c>
      <c r="N58" s="29">
        <f>COUNTIF('DATA PRESTASI PJ'!$O$11:$O$65,4)</f>
        <v>0</v>
      </c>
      <c r="O58" s="29">
        <f>COUNTIF('DATA PRESTASI PJ'!$O$11:$O$65,5)</f>
        <v>0</v>
      </c>
      <c r="P58" s="29">
        <f>COUNTIF('DATA PRESTASI PJ'!$O$11:$O$65,6)</f>
        <v>0</v>
      </c>
      <c r="T58" s="91">
        <f>'DATA PRESTASI PJ'!$F$6</f>
        <v>0</v>
      </c>
      <c r="U58" s="91"/>
      <c r="V58" s="91"/>
      <c r="W58" s="91"/>
      <c r="X58" s="91"/>
      <c r="Y58" s="91"/>
    </row>
    <row r="59" spans="20:25" ht="15">
      <c r="T59" s="91" t="str">
        <f>'DATA PRESTASI PJ'!$F$78</f>
        <v>GURU PENDIDIKAN JASMANI</v>
      </c>
      <c r="U59" s="91"/>
      <c r="V59" s="91"/>
      <c r="W59" s="91"/>
      <c r="X59" s="91"/>
      <c r="Y59" s="91"/>
    </row>
    <row r="60" spans="20:25" ht="15">
      <c r="T60" s="91">
        <f>'DATA PRESTASI PJ'!$L$6</f>
        <v>0</v>
      </c>
      <c r="U60" s="91"/>
      <c r="V60" s="91"/>
      <c r="W60" s="91"/>
      <c r="X60" s="91"/>
      <c r="Y60" s="91"/>
    </row>
    <row r="61" spans="20:25" ht="15">
      <c r="T61" s="6"/>
      <c r="U61" s="6"/>
      <c r="V61" s="6"/>
      <c r="W61" s="6"/>
      <c r="X61" s="6"/>
      <c r="Y61" s="6"/>
    </row>
    <row r="62" spans="20:25" ht="15">
      <c r="T62" s="6"/>
      <c r="U62" s="6"/>
      <c r="V62" s="6"/>
      <c r="W62" s="6"/>
      <c r="X62" s="6"/>
      <c r="Y62" s="6"/>
    </row>
    <row r="63" spans="20:25" ht="15">
      <c r="T63" s="6"/>
      <c r="U63" s="6"/>
      <c r="V63" s="6"/>
      <c r="W63" s="6"/>
      <c r="X63" s="6"/>
      <c r="Y63" s="6"/>
    </row>
    <row r="64" spans="20:25" ht="15">
      <c r="T64" s="6"/>
      <c r="U64" s="6"/>
      <c r="V64" s="6"/>
      <c r="W64" s="6"/>
      <c r="X64" s="6"/>
      <c r="Y64" s="6"/>
    </row>
    <row r="65" spans="20:25" ht="15">
      <c r="T65" s="6"/>
      <c r="U65" s="6"/>
      <c r="V65" s="6"/>
      <c r="W65" s="6"/>
      <c r="X65" s="6"/>
      <c r="Y65" s="6"/>
    </row>
    <row r="66" spans="20:25" ht="15">
      <c r="T66" s="6"/>
      <c r="U66" s="6"/>
      <c r="V66" s="6"/>
      <c r="W66" s="6"/>
      <c r="X66" s="6"/>
      <c r="Y66" s="6"/>
    </row>
    <row r="67" spans="11:25" ht="15">
      <c r="K67" s="33" t="s">
        <v>64</v>
      </c>
      <c r="L67" s="89">
        <f>'DATA PRESTASI PJ'!$C$69</f>
        <v>0</v>
      </c>
      <c r="M67" s="90"/>
      <c r="N67" s="90"/>
      <c r="O67" s="90"/>
      <c r="T67" s="88" t="str">
        <f>'DATA PRESTASI PJ'!$L$76</f>
        <v>………………………………………………………………………………………………..</v>
      </c>
      <c r="U67" s="88"/>
      <c r="V67" s="88"/>
      <c r="W67" s="88"/>
      <c r="X67" s="88"/>
      <c r="Y67" s="88"/>
    </row>
    <row r="68" spans="11:25" ht="15">
      <c r="K68" s="33" t="s">
        <v>84</v>
      </c>
      <c r="L68" s="90">
        <f>'DATA PRESTASI PJ'!$C$70</f>
        <v>0</v>
      </c>
      <c r="M68" s="90"/>
      <c r="N68" s="90"/>
      <c r="O68" s="90"/>
      <c r="T68" s="91">
        <f>'DATA PRESTASI PJ'!$L$77</f>
        <v>0</v>
      </c>
      <c r="U68" s="91"/>
      <c r="V68" s="91"/>
      <c r="W68" s="91"/>
      <c r="X68" s="91"/>
      <c r="Y68" s="91"/>
    </row>
    <row r="69" spans="20:25" ht="15">
      <c r="T69" s="88" t="str">
        <f>'DATA PRESTASI PJ'!$L$78</f>
        <v>GURU BESAR</v>
      </c>
      <c r="U69" s="88"/>
      <c r="V69" s="88"/>
      <c r="W69" s="88"/>
      <c r="X69" s="88"/>
      <c r="Y69" s="88"/>
    </row>
    <row r="70" spans="20:25" ht="15">
      <c r="T70" s="88">
        <f>'DATA PRESTASI PJ'!$A$1</f>
        <v>0</v>
      </c>
      <c r="U70" s="88"/>
      <c r="V70" s="88"/>
      <c r="W70" s="88"/>
      <c r="X70" s="88"/>
      <c r="Y70" s="88"/>
    </row>
  </sheetData>
  <sheetProtection password="C729" sheet="1" objects="1" scenarios="1"/>
  <mergeCells count="13">
    <mergeCell ref="T70:Y70"/>
    <mergeCell ref="T60:Y60"/>
    <mergeCell ref="T59:Y59"/>
    <mergeCell ref="T58:Y58"/>
    <mergeCell ref="L68:O68"/>
    <mergeCell ref="T67:Y67"/>
    <mergeCell ref="T68:Y68"/>
    <mergeCell ref="T57:Y57"/>
    <mergeCell ref="A1:AA1"/>
    <mergeCell ref="A2:AA2"/>
    <mergeCell ref="A4:AA4"/>
    <mergeCell ref="L67:O67"/>
    <mergeCell ref="T69:Y69"/>
  </mergeCells>
  <printOptions/>
  <pageMargins left="0.7" right="0.7" top="0.42" bottom="0.45" header="0.3" footer="0.3"/>
  <pageSetup horizontalDpi="300" verticalDpi="3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Acer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Valued Acer Customer</dc:creator>
  <cp:keywords/>
  <dc:description/>
  <cp:lastModifiedBy>NORIZZATI</cp:lastModifiedBy>
  <cp:lastPrinted>2013-08-16T01:24:25Z</cp:lastPrinted>
  <dcterms:created xsi:type="dcterms:W3CDTF">2013-07-10T02:44:08Z</dcterms:created>
  <dcterms:modified xsi:type="dcterms:W3CDTF">2014-05-26T02:23:53Z</dcterms:modified>
  <cp:category/>
  <cp:version/>
  <cp:contentType/>
  <cp:contentStatus/>
</cp:coreProperties>
</file>