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195" windowHeight="8190" activeTab="0"/>
  </bookViews>
  <sheets>
    <sheet name="REKOD PRESTASI KELAS" sheetId="1" r:id="rId1"/>
    <sheet name="LAPORAN MURID(INVIDU)" sheetId="2" r:id="rId2"/>
    <sheet name="GRAF" sheetId="3" r:id="rId3"/>
    <sheet name="DATA MURID" sheetId="4" state="veryHidden" r:id="rId4"/>
    <sheet name="DATA PERNYATAAN BAND" sheetId="5" state="veryHidden" r:id="rId5"/>
  </sheets>
  <definedNames>
    <definedName name="_xlnm.Print_Area" localSheetId="2">'GRAF'!$A$1:$AA$54</definedName>
    <definedName name="_xlnm.Print_Area" localSheetId="1">'LAPORAN MURID(INVIDU)'!$A$1:$J$65</definedName>
    <definedName name="_xlnm.Print_Area" localSheetId="0">'REKOD PRESTASI KELAS'!$A$1:$L$70</definedName>
    <definedName name="_xlnm.Print_Titles" localSheetId="0">'REKOD PRESTASI KELAS'!$1:$9</definedName>
  </definedNames>
  <calcPr fullCalcOnLoad="1"/>
</workbook>
</file>

<file path=xl/comments1.xml><?xml version="1.0" encoding="utf-8"?>
<comments xmlns="http://schemas.openxmlformats.org/spreadsheetml/2006/main">
  <authors>
    <author>Valued Acer Customer</author>
  </authors>
  <commentList>
    <comment ref="E9" authorId="0">
      <text>
        <r>
          <rPr>
            <sz val="14"/>
            <rFont val="Arial"/>
            <family val="2"/>
          </rPr>
          <t>Isikan TAHAP PENGUASAAN NYANYIAN pada lajur ini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sz val="12"/>
            <rFont val="Arial"/>
            <family val="2"/>
          </rPr>
          <t>I</t>
        </r>
        <r>
          <rPr>
            <sz val="14"/>
            <rFont val="Arial"/>
            <family val="2"/>
          </rPr>
          <t>sikan TAHAP PENGUASAAN PERKUSI pada lajur ini</t>
        </r>
      </text>
    </comment>
    <comment ref="G9" authorId="0">
      <text>
        <r>
          <rPr>
            <sz val="14"/>
            <rFont val="Arial"/>
            <family val="2"/>
          </rPr>
          <t xml:space="preserve">Isikan TTAHAP PENGUASAAN MUZIK DAN GERAKAN pada lajur ini
</t>
        </r>
      </text>
    </comment>
    <comment ref="H9" authorId="0">
      <text>
        <r>
          <rPr>
            <sz val="14"/>
            <rFont val="Arial"/>
            <family val="2"/>
          </rPr>
          <t>Isikan TAHAP PENGUASAAN  REKODER pada lajur ini</t>
        </r>
      </text>
    </comment>
    <comment ref="A1" authorId="0">
      <text>
        <r>
          <rPr>
            <b/>
            <sz val="14"/>
            <rFont val="Arial"/>
            <family val="2"/>
          </rPr>
          <t>Isikan NAMA SEKOLAH</t>
        </r>
        <r>
          <rPr>
            <sz val="8"/>
            <rFont val="Tahoma"/>
            <family val="2"/>
          </rPr>
          <t xml:space="preserve">
</t>
        </r>
      </text>
    </comment>
    <comment ref="A2" authorId="0">
      <text>
        <r>
          <rPr>
            <b/>
            <sz val="14"/>
            <rFont val="Arial"/>
            <family val="2"/>
          </rPr>
          <t>Isikan ALAMAT SEKOLAH</t>
        </r>
        <r>
          <rPr>
            <sz val="12"/>
            <rFont val="Arial"/>
            <family val="2"/>
          </rPr>
          <t xml:space="preserve">
</t>
        </r>
      </text>
    </comment>
    <comment ref="I8" authorId="0">
      <text>
        <r>
          <rPr>
            <sz val="14"/>
            <rFont val="Arial"/>
            <family val="2"/>
          </rPr>
          <t>Isikan TAHAP PENGUASAAN PENGHASILAN MUZIK pada lajur ini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sz val="14"/>
            <rFont val="Arial"/>
            <family val="2"/>
          </rPr>
          <t xml:space="preserve">Isikan TAHAP PENGUASAAN APRESIASI MUZIK pada lajur ini
</t>
        </r>
      </text>
    </comment>
    <comment ref="K8" authorId="0">
      <text>
        <r>
          <rPr>
            <sz val="14"/>
            <rFont val="Arial"/>
            <family val="2"/>
          </rPr>
          <t>Isikan TAHAP PENGUASAAN MEMBACA DAN MENULIS NOTASI  MUZIK pada lajur ini</t>
        </r>
        <r>
          <rPr>
            <b/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sz val="14"/>
            <rFont val="Arial"/>
            <family val="2"/>
          </rPr>
          <t>Isikan TAHAP PENGUASAAN NILAI MURNI DALAM AKTIVITI MUZIK pada lajur ini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
</t>
        </r>
      </text>
    </comment>
    <comment ref="I67" authorId="0">
      <text>
        <r>
          <rPr>
            <sz val="14"/>
            <rFont val="Arial"/>
            <family val="2"/>
          </rPr>
          <t>NAMA GURU BESAR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<sst xmlns="http://schemas.openxmlformats.org/spreadsheetml/2006/main" count="235" uniqueCount="168">
  <si>
    <t>BIL</t>
  </si>
  <si>
    <t>BAND</t>
  </si>
  <si>
    <t>PENGALAMAN MUZIKAL
(60%)</t>
  </si>
  <si>
    <t>APRESIASI MUZIK
(10%)</t>
  </si>
  <si>
    <t>JANTINA</t>
  </si>
  <si>
    <t>NO. SURAT BERANAK</t>
  </si>
  <si>
    <t>NAMA MURID</t>
  </si>
  <si>
    <t>PERNYATAAN BAND</t>
  </si>
  <si>
    <t>NYANYIAN</t>
  </si>
  <si>
    <t>PERKUSI</t>
  </si>
  <si>
    <t>MUZIK DAN GERAKAN</t>
  </si>
  <si>
    <t>REKODER</t>
  </si>
  <si>
    <t>KESELURUHAN BAND PENGALAMAN MUZIKAL</t>
  </si>
  <si>
    <t>KESELURUHAN BAND PENGHASILAN MUZIK</t>
  </si>
  <si>
    <t>KESELURUHAN BAND APRESIASI MUZIK</t>
  </si>
  <si>
    <t>PENGHASILAN MUZIK
(20%)</t>
  </si>
  <si>
    <t>MENULIS DAN MEMBACA NOTASI MUZIK
(10%)</t>
  </si>
  <si>
    <t>KESELURUHAN BAND 
PENDIDIKAN MUZIK
TAHUN 4</t>
  </si>
  <si>
    <t xml:space="preserve">
BAND
NYANYIAN</t>
  </si>
  <si>
    <t xml:space="preserve">
BAND PERKUSI</t>
  </si>
  <si>
    <t>BAND MUZIK DAN GERAKAN</t>
  </si>
  <si>
    <t>BAND REKODER</t>
  </si>
  <si>
    <t>KEMAHIRAN</t>
  </si>
  <si>
    <t>Berikut adalah pernyataan bagi kemahiran yang telah dikuasai:</t>
  </si>
  <si>
    <t>DATA PERNYATAAN BAND</t>
  </si>
  <si>
    <t>PENGHASILAN MUZIK</t>
  </si>
  <si>
    <t>APRESIASI MUZIK</t>
  </si>
  <si>
    <t>MEMBACA DAN MENULIS NOTASI MUZIK</t>
  </si>
  <si>
    <t>MENGHASILKAN IDEA MUZIKAL KREATIF</t>
  </si>
  <si>
    <t>:</t>
  </si>
  <si>
    <t>Nama Murid</t>
  </si>
  <si>
    <t>No. Surat Beranak</t>
  </si>
  <si>
    <t>Jantina</t>
  </si>
  <si>
    <t>Kelas</t>
  </si>
  <si>
    <t>Nama Guru Pendidikan Muzik</t>
  </si>
  <si>
    <t>Tarikh Pelaporan</t>
  </si>
  <si>
    <t>DATA MAKLUMAT MURID BAGI MATA PELAJARAN PENDIDIKAN MUZIK TAHUN EMPAT</t>
  </si>
  <si>
    <t xml:space="preserve">Murid boleh bernyanyi dengan cara mengimitasi pic.
</t>
  </si>
  <si>
    <t xml:space="preserve">Murid boleh bernyanyi dengan  pic dan sebutan yang betul.
</t>
  </si>
  <si>
    <t xml:space="preserve">Murid boleh bernyanyi dengan pic, artikulasi dan dinamik yang betul.
</t>
  </si>
  <si>
    <t xml:space="preserve">Murid boleh bernyanyi dengan pic, artikulasi, dinamik yang betul dan tepat.
</t>
  </si>
  <si>
    <t>Murid bolehbernyanyi dengan pic, artikulasi, dinamik yang betul dan tepat secara konsisten.</t>
  </si>
  <si>
    <t>Murid boleh bernyanyi dengan pic, artikulasi, dinamik yang betul dan tepat secara ekspresif dan konsisten.</t>
  </si>
  <si>
    <t xml:space="preserve">Murid boleh memainkan alat perkusi dengan cara mengimitasi corak irama dan dinamik.
</t>
  </si>
  <si>
    <t xml:space="preserve">Murid boleh memainkan alat perkusi dengan corak irama dan dinamik mengikut tempo.
</t>
  </si>
  <si>
    <t xml:space="preserve">Murid boleh memainkan alat perkusi dengan corak irama dan dinamik mengikut tempo berdasarkan skor
</t>
  </si>
  <si>
    <t xml:space="preserve">Murid bolehmemainkan alat perkusi dengan corak irama dan dinamik yang betul dan tepat mengikut tempo berdasarkan skor. 
</t>
  </si>
  <si>
    <t xml:space="preserve">Murid boleh memainkan alat perkusi dengan corak irama dan dinamik yang betul dan tepat mengikut  tempo berdasarkan skor secara konsisten.
</t>
  </si>
  <si>
    <t xml:space="preserve">Murid boleh memainkan alat perkusi dengan corak irama dan dinamik yang betul dan tepat mengikut  tempo berdasar-kan skor secara ekspresif dan konsisten.
</t>
  </si>
  <si>
    <t xml:space="preserve">Murid boleh melakukan gerakan dengan cara mengimitasi.
</t>
  </si>
  <si>
    <t xml:space="preserve">Murid boleh melakukan gerakan yang ditetapkan berdasarkan melodi.
</t>
  </si>
  <si>
    <t xml:space="preserve">Murid boleh melakukan gerakan yang ditetapkan berdasarkan melodi dan ekspresi diri.
</t>
  </si>
  <si>
    <t xml:space="preserve">Murid boleh melakukan gerakan mengikut tema yang diberi berdasarkan melodi dan ekspresi diri secara berpandu.
</t>
  </si>
  <si>
    <t xml:space="preserve">Murid boleh melakukan gerakan mengikut tema yang diberi berdasarkan melodi dan ekspresi diri. 
</t>
  </si>
  <si>
    <t>Murid boleh melakukan gerakan mengikut tema dan interpretasi sendiri berdasarkan melodi dan ekspresi diri.</t>
  </si>
  <si>
    <t xml:space="preserve">Murid boleh memainkan rekorder dengan mengimitasikan teknik permainan rekoder.
</t>
  </si>
  <si>
    <t xml:space="preserve">Murid boleh memainkan rekoder dengan penjarian dan perlidahan yang betul. 
</t>
  </si>
  <si>
    <t xml:space="preserve">Murid boleh memainkan frasa lagu mengikut tempo berdasarkan skor.
</t>
  </si>
  <si>
    <t xml:space="preserve">Murid boleh memainkan melodi atau melodi kaunter dengan ton yang baik mengikut tempo berdasarkan skor.
</t>
  </si>
  <si>
    <t xml:space="preserve">Murid boleh memainkan melodi dan melodi kaunter dengan ton yang baik mengikut tempo berdasarkan skor.
</t>
  </si>
  <si>
    <t>Murid boleh memainkan melodi dan melodi kaunter dengan ton yang baik mengikut tempo secara ekspresif berdasarkan skor.</t>
  </si>
  <si>
    <t xml:space="preserve">Murid boleh menghasilkan muzik dengan mengimitasikan corak irama.
</t>
  </si>
  <si>
    <t>Murid boleh menghasilkan muzik dengan mengimitasikan melodi</t>
  </si>
  <si>
    <t>Murid boleh menghasilkan muzik dengan mengaplikasikan elemen muzik secara berpandu.</t>
  </si>
  <si>
    <t>Murid boleh menghasilkan muzik dengan mengaplikasikan elemen muzik.</t>
  </si>
  <si>
    <t>Murid boleh menghasilkan karya dengan meng-improvisasikan idea muzik.</t>
  </si>
  <si>
    <t>Murid boleh mencipta karya muzik.</t>
  </si>
  <si>
    <t>Murid boleh mengenali muzik yang didengar atau ditonton.</t>
  </si>
  <si>
    <t>Murid boleh menyatakan cara persembahan muzik yang didengar atau ditonton.</t>
  </si>
  <si>
    <t>Murid boleh menyatakan ciri muzik didengar atau ditonton secara berpandu.</t>
  </si>
  <si>
    <t>Murid boleh membicarakan muzik yang didengar atau ditonton dengan mengaplikasikan pengetahuan muzik.</t>
  </si>
  <si>
    <t xml:space="preserve">Murid boleh membicarakan muzik pilihan sendiri yang didengar atau ditonton dengan mengaplikasi pengetahuan muzik. </t>
  </si>
  <si>
    <t xml:space="preserve">Murid boleh membuat pembentangan ringkas muzik pilihan sendiri yang didengar atau ditonton dengan mengaplikasi pengetahuan muzik. </t>
  </si>
  <si>
    <t xml:space="preserve">Murid boleh mengenal notasi  muzik. </t>
  </si>
  <si>
    <t>Murid boleh mengetahui dan memahami notasi muzik.</t>
  </si>
  <si>
    <t>Murid boleh mengetahui memahami dan menulis semula notasi muzik pada baluk.</t>
  </si>
  <si>
    <t>Murid boleh menulis notasi muzik pada baluk.</t>
  </si>
  <si>
    <t>Murid boleh menulis notasi muzik pada baluk dengan betul dan tepat.</t>
  </si>
  <si>
    <t>Murid boleh menulis notasi muzik pada baluk dengan betul dan tepat secara konsisten.</t>
  </si>
  <si>
    <t xml:space="preserve">Boleh menerima nilai murni dalam aktiviti muzik.
</t>
  </si>
  <si>
    <t xml:space="preserve">Boleh menerima nilai murni dan mempamerkan dalam aktiviti muzik.
</t>
  </si>
  <si>
    <t xml:space="preserve">Boleh mengamalkan nilai murni dalam aktiviti muzik.
</t>
  </si>
  <si>
    <t xml:space="preserve">Sentiasa mengamalkan nilai murni dalam aktiviti muzik.
</t>
  </si>
  <si>
    <t>Sentiasa mengamalkan nilai murni dalam aktiviti muzik dan menjadi contoh kepada murid lain.</t>
  </si>
  <si>
    <t>Sentiasa mengamalkan nilai murni dalam aktiviti muzik serta menjadi contoh dan boleh menunjuk cara kepada rakan yang lain.</t>
  </si>
  <si>
    <t>NILAI</t>
  </si>
  <si>
    <t>TAFSIRAN</t>
  </si>
  <si>
    <t>GURU BESAR</t>
  </si>
  <si>
    <t>NILAI MURNI</t>
  </si>
  <si>
    <t>KELAS</t>
  </si>
  <si>
    <t xml:space="preserve">
PERKUSI</t>
  </si>
  <si>
    <t xml:space="preserve">
NYANYIAN</t>
  </si>
  <si>
    <t xml:space="preserve">
REKODER</t>
  </si>
  <si>
    <t>TARIKH PELAPORAN :</t>
  </si>
  <si>
    <t xml:space="preserve"> GURU PENDIDIKAN MUZIK </t>
  </si>
  <si>
    <t>MODUL
PENGALAMAN MUZIKAL
(60%)</t>
  </si>
  <si>
    <t>MODUL
PENGHASILAN MUZIK
(20%)</t>
  </si>
  <si>
    <t>MODUL
APRESIASI MUZIK
(10%)</t>
  </si>
  <si>
    <t>MODUL
MEMBACA DAN MENULIS NOTASI MUZIK
(10%)</t>
  </si>
  <si>
    <t>BILANGAN MURID :</t>
  </si>
  <si>
    <t>NILAI MURNI DALAM AKTIVITI MUZIK</t>
  </si>
  <si>
    <t>PRESTASI NYANYIAN</t>
  </si>
  <si>
    <t>PRESTASI PERKUSI</t>
  </si>
  <si>
    <t>PRESTASI MUZIK DAN GERAKAN</t>
  </si>
  <si>
    <t>PRESTASI REKODER</t>
  </si>
  <si>
    <t>PRESTASI PENGHASILAN MUZIK</t>
  </si>
  <si>
    <t>PRESTASI APRESIASI MUZIK</t>
  </si>
  <si>
    <t>PRESTASI MEMBACA DAN MENULIS NOTASI MUZIK</t>
  </si>
  <si>
    <t>ANALISA</t>
  </si>
  <si>
    <t>PRESTASI PERTENGAHAN TAHUN MATA PELAJARAN PENDIDIKAN MUZIK TAHUN 4 NEPTUN</t>
  </si>
  <si>
    <t>KESELURUHAN BAND 
MEMBACA DAN MENULIS NOTASI MUZIK</t>
  </si>
  <si>
    <t>TAHAP PENGUASAAN</t>
  </si>
  <si>
    <t>………………………………………………………………………………………..</t>
  </si>
  <si>
    <t>…………………………………………………………………………………………</t>
  </si>
  <si>
    <t>……………………………………………………………………………………………………………..</t>
  </si>
  <si>
    <t>………………………………………………………………………………………………..</t>
  </si>
  <si>
    <t>…………………………………………………………………………………………….</t>
  </si>
  <si>
    <t>……………………………………………………………………………………………………………………</t>
  </si>
  <si>
    <t>AINUL MARDHIAH BINTI HALIMI</t>
  </si>
  <si>
    <t>P</t>
  </si>
  <si>
    <t>AKHTAR ADIDAH BINTI MOKHTAR</t>
  </si>
  <si>
    <t>CHARINIE A/P SUMASHENKAR</t>
  </si>
  <si>
    <t>EZZAH FATIMAH ZAHRAH BINTI DZULKAFLI</t>
  </si>
  <si>
    <t>FARAH IWANA BINTI MOHD AZIZI</t>
  </si>
  <si>
    <t>FARAH IWANI BINTI MOHD AZIZI</t>
  </si>
  <si>
    <t>IFFAH MAISARAH BINTI MOHD KHAIRUNNAHAR</t>
  </si>
  <si>
    <t>IRFAH BINTI ISMAIL</t>
  </si>
  <si>
    <t>MIZA HAZZIATI BINTI HISHAM</t>
  </si>
  <si>
    <t>NADHIRAH AFRINA BINTI M.HAZREEN AZIZ</t>
  </si>
  <si>
    <t>NADHRAH UMAIRAH BINTI FAHMI</t>
  </si>
  <si>
    <t>NUR ATIQAH BINTI KHAIRUL SYAH</t>
  </si>
  <si>
    <t>NUR BAHIYAH BINTI SARUDIN</t>
  </si>
  <si>
    <t>NUR HANINAH BINTI MOHD YASIN</t>
  </si>
  <si>
    <t>NUR IZZREENA BINTI ISMAIL</t>
  </si>
  <si>
    <t>NURDIANA BINTI ZAIRUL NIZWAN</t>
  </si>
  <si>
    <t>NURUL AFIQAH ALLIYA BINTI ISHAK</t>
  </si>
  <si>
    <t>NURUL ASYIQIN BINTI SAPI'EE</t>
  </si>
  <si>
    <t>SHAKIRAH ALIAH BINTI SHAMSUL HELMY</t>
  </si>
  <si>
    <t>SITI AISYAH BINTI SHAHRUL NIZAM</t>
  </si>
  <si>
    <t>SUSHMINTHA A/P PRAKASH</t>
  </si>
  <si>
    <t>VAISNAVI A/P RAMESH KUMAR</t>
  </si>
  <si>
    <t>BJ53194</t>
  </si>
  <si>
    <t>BH53444</t>
  </si>
  <si>
    <t>BK06301</t>
  </si>
  <si>
    <t>BH58340</t>
  </si>
  <si>
    <t>BH45124</t>
  </si>
  <si>
    <t>BH45128</t>
  </si>
  <si>
    <t>BJ87421</t>
  </si>
  <si>
    <t>BH24365</t>
  </si>
  <si>
    <t>BK06644</t>
  </si>
  <si>
    <t>BK00828</t>
  </si>
  <si>
    <t>BH45976</t>
  </si>
  <si>
    <t>BG14012</t>
  </si>
  <si>
    <t>BG04130</t>
  </si>
  <si>
    <t>BH53148</t>
  </si>
  <si>
    <t>BJ92955</t>
  </si>
  <si>
    <t>BH45550</t>
  </si>
  <si>
    <t>BK06820</t>
  </si>
  <si>
    <t>BG02306</t>
  </si>
  <si>
    <t>BG44300</t>
  </si>
  <si>
    <t>BG04008</t>
  </si>
  <si>
    <t>BH40042</t>
  </si>
  <si>
    <t>BH42755</t>
  </si>
  <si>
    <t>SEKOLAH KEBANGSAAN SULTAN ABU BAKAR (1)</t>
  </si>
  <si>
    <t>JALAN JUNID 84000 MUAR</t>
  </si>
  <si>
    <t>4 NILAM</t>
  </si>
  <si>
    <t>PN. RAMLAH BINTI ABDUL RAHMAN</t>
  </si>
  <si>
    <t>10 JULAI 2014</t>
  </si>
</sst>
</file>

<file path=xl/styles.xml><?xml version="1.0" encoding="utf-8"?>
<styleSheet xmlns="http://schemas.openxmlformats.org/spreadsheetml/2006/main">
  <numFmts count="2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0.0"/>
    <numFmt numFmtId="183" formatCode="0.000"/>
    <numFmt numFmtId="184" formatCode="0.0000"/>
  </numFmts>
  <fonts count="37">
    <font>
      <sz val="11"/>
      <color indexed="8"/>
      <name val="Calibri"/>
      <family val="2"/>
    </font>
    <font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8"/>
      <name val="Tahoma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9"/>
      <name val="宋体"/>
      <family val="0"/>
    </font>
    <font>
      <sz val="10"/>
      <name val="Arial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33" fillId="0" borderId="0">
      <alignment/>
      <protection/>
    </xf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1" fontId="26" fillId="0" borderId="10" xfId="0" applyNumberFormat="1" applyFont="1" applyBorder="1" applyAlignment="1">
      <alignment horizontal="center" vertical="center"/>
    </xf>
    <xf numFmtId="1" fontId="25" fillId="0" borderId="10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7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5" fillId="0" borderId="10" xfId="0" applyFont="1" applyBorder="1" applyAlignment="1" applyProtection="1">
      <alignment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1" fontId="25" fillId="0" borderId="10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/>
      <protection locked="0"/>
    </xf>
    <xf numFmtId="0" fontId="28" fillId="0" borderId="0" xfId="0" applyFont="1" applyAlignment="1">
      <alignment/>
    </xf>
    <xf numFmtId="0" fontId="25" fillId="0" borderId="10" xfId="0" applyFont="1" applyBorder="1" applyAlignment="1" applyProtection="1">
      <alignment horizontal="center" vertical="center" wrapText="1"/>
      <protection locked="0"/>
    </xf>
    <xf numFmtId="0" fontId="25" fillId="24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25" fillId="0" borderId="0" xfId="0" applyFont="1" applyBorder="1" applyAlignment="1" applyProtection="1">
      <alignment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left"/>
      <protection locked="0"/>
    </xf>
    <xf numFmtId="0" fontId="27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Border="1" applyAlignment="1" applyProtection="1">
      <alignment horizontal="right" vertical="center"/>
      <protection/>
    </xf>
    <xf numFmtId="0" fontId="25" fillId="25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right"/>
      <protection/>
    </xf>
    <xf numFmtId="0" fontId="25" fillId="0" borderId="10" xfId="0" applyNumberFormat="1" applyFont="1" applyBorder="1" applyAlignment="1">
      <alignment vertical="center"/>
    </xf>
    <xf numFmtId="0" fontId="24" fillId="0" borderId="10" xfId="0" applyFont="1" applyBorder="1" applyAlignment="1" applyProtection="1">
      <alignment/>
      <protection locked="0"/>
    </xf>
    <xf numFmtId="0" fontId="24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/>
      <protection hidden="1" locked="0"/>
    </xf>
    <xf numFmtId="0" fontId="24" fillId="0" borderId="0" xfId="0" applyFont="1" applyAlignment="1" applyProtection="1">
      <alignment/>
      <protection hidden="1" locked="0"/>
    </xf>
    <xf numFmtId="0" fontId="24" fillId="0" borderId="0" xfId="0" applyFont="1" applyAlignment="1" applyProtection="1">
      <alignment/>
      <protection hidden="1"/>
    </xf>
    <xf numFmtId="0" fontId="24" fillId="0" borderId="0" xfId="0" applyFont="1" applyBorder="1" applyAlignment="1" applyProtection="1">
      <alignment/>
      <protection hidden="1" locked="0"/>
    </xf>
    <xf numFmtId="0" fontId="25" fillId="10" borderId="10" xfId="0" applyFont="1" applyFill="1" applyBorder="1" applyAlignment="1" applyProtection="1">
      <alignment horizontal="center" vertical="center" wrapText="1"/>
      <protection hidden="1"/>
    </xf>
    <xf numFmtId="0" fontId="24" fillId="0" borderId="11" xfId="0" applyFont="1" applyBorder="1" applyAlignment="1" applyProtection="1">
      <alignment horizontal="center" vertical="center"/>
      <protection hidden="1"/>
    </xf>
    <xf numFmtId="0" fontId="24" fillId="0" borderId="12" xfId="0" applyFont="1" applyBorder="1" applyAlignment="1" applyProtection="1">
      <alignment horizontal="left"/>
      <protection hidden="1"/>
    </xf>
    <xf numFmtId="0" fontId="24" fillId="0" borderId="13" xfId="0" applyFont="1" applyBorder="1" applyAlignment="1" applyProtection="1">
      <alignment horizontal="center" vertical="center"/>
      <protection hidden="1"/>
    </xf>
    <xf numFmtId="0" fontId="24" fillId="0" borderId="14" xfId="0" applyFont="1" applyBorder="1" applyAlignment="1" applyProtection="1">
      <alignment horizontal="left" vertical="center" wrapText="1"/>
      <protection hidden="1"/>
    </xf>
    <xf numFmtId="0" fontId="0" fillId="0" borderId="13" xfId="0" applyBorder="1" applyAlignment="1" applyProtection="1">
      <alignment/>
      <protection hidden="1"/>
    </xf>
    <xf numFmtId="0" fontId="24" fillId="0" borderId="14" xfId="0" applyFont="1" applyBorder="1" applyAlignment="1" applyProtection="1">
      <alignment vertical="top" wrapText="1"/>
      <protection hidden="1"/>
    </xf>
    <xf numFmtId="0" fontId="24" fillId="0" borderId="14" xfId="0" applyFont="1" applyBorder="1" applyAlignment="1" applyProtection="1">
      <alignment vertical="center" wrapText="1"/>
      <protection hidden="1"/>
    </xf>
    <xf numFmtId="0" fontId="24" fillId="0" borderId="14" xfId="0" applyFont="1" applyBorder="1" applyAlignment="1" applyProtection="1">
      <alignment wrapText="1"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0" fontId="24" fillId="0" borderId="16" xfId="0" applyFont="1" applyBorder="1" applyAlignment="1" applyProtection="1">
      <alignment horizontal="left" vertical="top" wrapText="1"/>
      <protection hidden="1"/>
    </xf>
    <xf numFmtId="0" fontId="24" fillId="0" borderId="0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vertical="center"/>
      <protection hidden="1" locked="0"/>
    </xf>
    <xf numFmtId="0" fontId="24" fillId="0" borderId="0" xfId="0" applyFont="1" applyBorder="1" applyAlignment="1" applyProtection="1">
      <alignment vertical="center"/>
      <protection hidden="1" locked="0"/>
    </xf>
    <xf numFmtId="0" fontId="24" fillId="0" borderId="0" xfId="0" applyFont="1" applyAlignment="1" applyProtection="1">
      <alignment horizontal="right"/>
      <protection hidden="1" locked="0"/>
    </xf>
    <xf numFmtId="0" fontId="24" fillId="0" borderId="0" xfId="0" applyFont="1" applyAlignment="1" applyProtection="1">
      <alignment/>
      <protection hidden="1" locked="0"/>
    </xf>
    <xf numFmtId="0" fontId="25" fillId="0" borderId="0" xfId="0" applyFont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left"/>
      <protection locked="0"/>
    </xf>
    <xf numFmtId="0" fontId="25" fillId="25" borderId="1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Alignment="1" applyProtection="1">
      <alignment horizontal="center" vertical="top"/>
      <protection locked="0"/>
    </xf>
    <xf numFmtId="0" fontId="24" fillId="0" borderId="11" xfId="0" applyFont="1" applyBorder="1" applyAlignment="1" applyProtection="1">
      <alignment horizontal="left" vertical="center"/>
      <protection hidden="1"/>
    </xf>
    <xf numFmtId="0" fontId="24" fillId="0" borderId="17" xfId="0" applyFont="1" applyBorder="1" applyAlignment="1" applyProtection="1">
      <alignment horizontal="left" vertical="center"/>
      <protection hidden="1"/>
    </xf>
    <xf numFmtId="0" fontId="25" fillId="0" borderId="18" xfId="0" applyFont="1" applyBorder="1" applyAlignment="1" applyProtection="1">
      <alignment horizontal="left" vertical="center"/>
      <protection locked="0"/>
    </xf>
    <xf numFmtId="0" fontId="25" fillId="0" borderId="19" xfId="0" applyFont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left" vertical="center"/>
      <protection locked="0"/>
    </xf>
    <xf numFmtId="0" fontId="25" fillId="8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25" fillId="1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/>
      <protection locked="0"/>
    </xf>
    <xf numFmtId="0" fontId="25" fillId="8" borderId="10" xfId="0" applyFont="1" applyFill="1" applyBorder="1" applyAlignment="1" applyProtection="1">
      <alignment horizontal="center" vertical="center"/>
      <protection/>
    </xf>
    <xf numFmtId="0" fontId="25" fillId="11" borderId="10" xfId="0" applyFont="1" applyFill="1" applyBorder="1" applyAlignment="1" applyProtection="1">
      <alignment horizontal="center" vertical="center" wrapText="1"/>
      <protection/>
    </xf>
    <xf numFmtId="0" fontId="24" fillId="0" borderId="12" xfId="0" applyFont="1" applyBorder="1" applyAlignment="1" applyProtection="1">
      <alignment horizontal="left" vertical="center"/>
      <protection hidden="1"/>
    </xf>
    <xf numFmtId="0" fontId="24" fillId="0" borderId="13" xfId="0" applyFont="1" applyBorder="1" applyAlignment="1" applyProtection="1">
      <alignment horizontal="left" vertical="center"/>
      <protection hidden="1"/>
    </xf>
    <xf numFmtId="0" fontId="24" fillId="0" borderId="0" xfId="0" applyFont="1" applyBorder="1" applyAlignment="1" applyProtection="1">
      <alignment horizontal="left" vertical="center"/>
      <protection hidden="1"/>
    </xf>
    <xf numFmtId="0" fontId="24" fillId="0" borderId="14" xfId="0" applyFont="1" applyBorder="1" applyAlignment="1" applyProtection="1">
      <alignment horizontal="left" vertical="center"/>
      <protection hidden="1"/>
    </xf>
    <xf numFmtId="0" fontId="24" fillId="0" borderId="15" xfId="0" applyFont="1" applyBorder="1" applyAlignment="1" applyProtection="1">
      <alignment horizontal="left" vertical="center"/>
      <protection hidden="1"/>
    </xf>
    <xf numFmtId="0" fontId="24" fillId="0" borderId="21" xfId="0" applyFont="1" applyBorder="1" applyAlignment="1" applyProtection="1">
      <alignment horizontal="left" vertical="center"/>
      <protection hidden="1"/>
    </xf>
    <xf numFmtId="0" fontId="24" fillId="0" borderId="16" xfId="0" applyFont="1" applyBorder="1" applyAlignment="1" applyProtection="1">
      <alignment horizontal="left" vertical="center"/>
      <protection hidden="1"/>
    </xf>
    <xf numFmtId="0" fontId="24" fillId="0" borderId="13" xfId="0" applyFont="1" applyBorder="1" applyAlignment="1" applyProtection="1">
      <alignment horizontal="left" vertical="top" wrapText="1"/>
      <protection hidden="1"/>
    </xf>
    <xf numFmtId="0" fontId="24" fillId="0" borderId="14" xfId="0" applyFont="1" applyBorder="1" applyAlignment="1" applyProtection="1">
      <alignment horizontal="left" vertical="top" wrapText="1"/>
      <protection hidden="1"/>
    </xf>
    <xf numFmtId="0" fontId="24" fillId="0" borderId="22" xfId="0" applyFont="1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/>
      <protection hidden="1"/>
    </xf>
    <xf numFmtId="0" fontId="24" fillId="0" borderId="15" xfId="0" applyFont="1" applyBorder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top"/>
      <protection hidden="1"/>
    </xf>
    <xf numFmtId="0" fontId="24" fillId="0" borderId="11" xfId="0" applyFont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/>
      <protection hidden="1"/>
    </xf>
    <xf numFmtId="0" fontId="24" fillId="0" borderId="11" xfId="0" applyFont="1" applyBorder="1" applyAlignment="1" applyProtection="1">
      <alignment horizontal="left" vertical="center" wrapText="1"/>
      <protection hidden="1"/>
    </xf>
    <xf numFmtId="0" fontId="24" fillId="0" borderId="17" xfId="0" applyFont="1" applyBorder="1" applyAlignment="1" applyProtection="1">
      <alignment horizontal="left" vertical="center" wrapText="1"/>
      <protection hidden="1"/>
    </xf>
    <xf numFmtId="0" fontId="24" fillId="0" borderId="12" xfId="0" applyFont="1" applyBorder="1" applyAlignment="1" applyProtection="1">
      <alignment horizontal="left" vertical="center" wrapText="1"/>
      <protection hidden="1"/>
    </xf>
    <xf numFmtId="0" fontId="24" fillId="0" borderId="13" xfId="0" applyFont="1" applyBorder="1" applyAlignment="1" applyProtection="1">
      <alignment horizontal="left" vertical="center" wrapText="1"/>
      <protection hidden="1"/>
    </xf>
    <xf numFmtId="0" fontId="24" fillId="0" borderId="0" xfId="0" applyFont="1" applyBorder="1" applyAlignment="1" applyProtection="1">
      <alignment horizontal="left" vertical="center" wrapText="1"/>
      <protection hidden="1"/>
    </xf>
    <xf numFmtId="0" fontId="24" fillId="0" borderId="14" xfId="0" applyFont="1" applyBorder="1" applyAlignment="1" applyProtection="1">
      <alignment horizontal="left" vertical="center" wrapText="1"/>
      <protection hidden="1"/>
    </xf>
    <xf numFmtId="0" fontId="24" fillId="0" borderId="15" xfId="0" applyFont="1" applyBorder="1" applyAlignment="1" applyProtection="1">
      <alignment horizontal="left" vertical="center" wrapText="1"/>
      <protection hidden="1"/>
    </xf>
    <xf numFmtId="0" fontId="24" fillId="0" borderId="21" xfId="0" applyFont="1" applyBorder="1" applyAlignment="1" applyProtection="1">
      <alignment horizontal="left" vertical="center" wrapText="1"/>
      <protection hidden="1"/>
    </xf>
    <xf numFmtId="0" fontId="24" fillId="0" borderId="16" xfId="0" applyFont="1" applyBorder="1" applyAlignment="1" applyProtection="1">
      <alignment horizontal="left" vertical="center" wrapText="1"/>
      <protection hidden="1"/>
    </xf>
    <xf numFmtId="0" fontId="27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center" vertical="top" wrapText="1"/>
      <protection hidden="1"/>
    </xf>
    <xf numFmtId="0" fontId="24" fillId="0" borderId="0" xfId="0" applyFont="1" applyAlignment="1" applyProtection="1">
      <alignment horizontal="center"/>
      <protection hidden="1"/>
    </xf>
    <xf numFmtId="0" fontId="24" fillId="0" borderId="0" xfId="0" applyFont="1" applyAlignment="1" applyProtection="1">
      <alignment horizontal="left" vertical="center"/>
      <protection hidden="1"/>
    </xf>
    <xf numFmtId="0" fontId="24" fillId="0" borderId="0" xfId="0" applyFont="1" applyAlignment="1" applyProtection="1">
      <alignment horizontal="left" vertical="center" wrapText="1"/>
      <protection hidden="1"/>
    </xf>
    <xf numFmtId="0" fontId="27" fillId="0" borderId="0" xfId="0" applyFont="1" applyBorder="1" applyAlignment="1" applyProtection="1">
      <alignment horizontal="left"/>
      <protection hidden="1"/>
    </xf>
    <xf numFmtId="0" fontId="24" fillId="10" borderId="18" xfId="0" applyFont="1" applyFill="1" applyBorder="1" applyAlignment="1" applyProtection="1">
      <alignment horizontal="center" vertical="center"/>
      <protection hidden="1"/>
    </xf>
    <xf numFmtId="0" fontId="24" fillId="10" borderId="19" xfId="0" applyFont="1" applyFill="1" applyBorder="1" applyAlignment="1" applyProtection="1">
      <alignment horizontal="center" vertical="center"/>
      <protection hidden="1"/>
    </xf>
    <xf numFmtId="0" fontId="24" fillId="10" borderId="20" xfId="0" applyFont="1" applyFill="1" applyBorder="1" applyAlignment="1" applyProtection="1">
      <alignment horizontal="center" vertical="center"/>
      <protection hidden="1"/>
    </xf>
    <xf numFmtId="0" fontId="25" fillId="10" borderId="18" xfId="0" applyFont="1" applyFill="1" applyBorder="1" applyAlignment="1" applyProtection="1">
      <alignment horizontal="center" vertical="center"/>
      <protection hidden="1"/>
    </xf>
    <xf numFmtId="0" fontId="25" fillId="10" borderId="20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left"/>
      <protection hidden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5" fillId="20" borderId="10" xfId="0" applyFont="1" applyFill="1" applyBorder="1" applyAlignment="1">
      <alignment horizontal="center" vertical="center" wrapText="1"/>
    </xf>
    <xf numFmtId="0" fontId="25" fillId="20" borderId="10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24" xfId="55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5" fillId="0" borderId="25" xfId="55" applyFont="1" applyFill="1" applyBorder="1" applyAlignment="1" applyProtection="1">
      <alignment vertical="center" wrapText="1"/>
      <protection locked="0"/>
    </xf>
    <xf numFmtId="0" fontId="25" fillId="0" borderId="26" xfId="55" applyFont="1" applyFill="1" applyBorder="1" applyAlignment="1" applyProtection="1">
      <alignment vertical="center" wrapText="1"/>
      <protection locked="0"/>
    </xf>
    <xf numFmtId="0" fontId="25" fillId="0" borderId="27" xfId="55" applyFont="1" applyFill="1" applyBorder="1" applyAlignment="1" applyProtection="1">
      <alignment vertical="center" wrapText="1"/>
      <protection locked="0"/>
    </xf>
    <xf numFmtId="0" fontId="25" fillId="0" borderId="28" xfId="55" applyFont="1" applyFill="1" applyBorder="1" applyAlignment="1" applyProtection="1">
      <alignment vertical="center" wrapText="1"/>
      <protection locked="0"/>
    </xf>
    <xf numFmtId="0" fontId="25" fillId="0" borderId="29" xfId="55" applyFont="1" applyFill="1" applyBorder="1" applyAlignment="1" applyProtection="1">
      <alignment vertical="center" wrapText="1"/>
      <protection locked="0"/>
    </xf>
    <xf numFmtId="0" fontId="25" fillId="0" borderId="10" xfId="55" applyFont="1" applyFill="1" applyBorder="1" applyAlignment="1" applyProtection="1">
      <alignment vertical="center" wrapText="1"/>
      <protection locked="0"/>
    </xf>
    <xf numFmtId="0" fontId="25" fillId="0" borderId="30" xfId="55" applyFont="1" applyFill="1" applyBorder="1" applyAlignment="1" applyProtection="1">
      <alignment vertical="center" wrapText="1"/>
      <protection locked="0"/>
    </xf>
    <xf numFmtId="0" fontId="25" fillId="0" borderId="31" xfId="55" applyFont="1" applyFill="1" applyBorder="1" applyAlignment="1" applyProtection="1">
      <alignment vertical="center" wrapText="1"/>
      <protection locked="0"/>
    </xf>
    <xf numFmtId="0" fontId="25" fillId="0" borderId="32" xfId="55" applyFont="1" applyFill="1" applyBorder="1" applyAlignment="1" applyProtection="1">
      <alignment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_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PRESTASI NYANYIAN</a:t>
            </a:r>
          </a:p>
        </c:rich>
      </c:tx>
      <c:layout>
        <c:manualLayout>
          <c:xMode val="factor"/>
          <c:yMode val="factor"/>
          <c:x val="-0.003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"/>
          <c:y val="0.138"/>
          <c:w val="0.86775"/>
          <c:h val="0.75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GRAF!$C$12:$H$12</c:f>
              <c:numCache/>
            </c:numRef>
          </c:cat>
          <c:val>
            <c:numRef>
              <c:f>GRAF!$C$13:$H$13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24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8354995"/>
        <c:axId val="32541772"/>
      </c:barChart>
      <c:catAx>
        <c:axId val="483549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TAHAP PENGUASAAN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541772"/>
        <c:crosses val="autoZero"/>
        <c:auto val="1"/>
        <c:lblOffset val="100"/>
        <c:tickLblSkip val="1"/>
        <c:noMultiLvlLbl val="0"/>
      </c:catAx>
      <c:valAx>
        <c:axId val="32541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BILANGAN MURID</a:t>
                </a:r>
              </a:p>
            </c:rich>
          </c:tx>
          <c:layout>
            <c:manualLayout>
              <c:xMode val="factor"/>
              <c:yMode val="factor"/>
              <c:x val="0.002"/>
              <c:y val="0.03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549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PRESTASI PERKUSI</a:t>
            </a:r>
          </a:p>
        </c:rich>
      </c:tx>
      <c:layout>
        <c:manualLayout>
          <c:xMode val="factor"/>
          <c:yMode val="factor"/>
          <c:x val="-0.0035"/>
          <c:y val="-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12925"/>
          <c:w val="0.86375"/>
          <c:h val="0.7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27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GRAF!$L$12:$Q$12</c:f>
              <c:numCache/>
            </c:numRef>
          </c:cat>
          <c:val>
            <c:numRef>
              <c:f>GRAF!$L$13:$Q$13</c:f>
              <c:numCache>
                <c:ptCount val="6"/>
                <c:pt idx="0">
                  <c:v>15</c:v>
                </c:pt>
                <c:pt idx="1">
                  <c:v>23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4440493"/>
        <c:axId val="18637846"/>
      </c:barChart>
      <c:catAx>
        <c:axId val="244404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TAHAP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PENGUASAAN</a:t>
                </a:r>
              </a:p>
            </c:rich>
          </c:tx>
          <c:layout>
            <c:manualLayout>
              <c:xMode val="factor"/>
              <c:yMode val="factor"/>
              <c:x val="0.004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637846"/>
        <c:crosses val="autoZero"/>
        <c:auto val="1"/>
        <c:lblOffset val="100"/>
        <c:tickLblSkip val="1"/>
        <c:noMultiLvlLbl val="0"/>
      </c:catAx>
      <c:valAx>
        <c:axId val="18637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BILANGAN MURID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4404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PRESTASI MUZIK DAN GERAKAN</a:t>
            </a:r>
          </a:p>
        </c:rich>
      </c:tx>
      <c:layout>
        <c:manualLayout>
          <c:xMode val="factor"/>
          <c:yMode val="factor"/>
          <c:x val="-0.003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1245"/>
          <c:w val="0.86175"/>
          <c:h val="0.77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GRAF!$U$12:$Z$12</c:f>
              <c:numCache/>
            </c:numRef>
          </c:cat>
          <c:val>
            <c:numRef>
              <c:f>GRAF!$U$13:$Z$13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17</c:v>
                </c:pt>
                <c:pt idx="4">
                  <c:v>22</c:v>
                </c:pt>
                <c:pt idx="5">
                  <c:v>0</c:v>
                </c:pt>
              </c:numCache>
            </c:numRef>
          </c:val>
        </c:ser>
        <c:axId val="33522887"/>
        <c:axId val="33270528"/>
      </c:barChart>
      <c:catAx>
        <c:axId val="33522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TAHAP PENGUASAAN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270528"/>
        <c:crosses val="autoZero"/>
        <c:auto val="1"/>
        <c:lblOffset val="100"/>
        <c:tickLblSkip val="1"/>
        <c:noMultiLvlLbl val="0"/>
      </c:catAx>
      <c:valAx>
        <c:axId val="33270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BILANGAN MURID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5228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PRESTASI REKODER</a:t>
            </a:r>
          </a:p>
        </c:rich>
      </c:tx>
      <c:layout>
        <c:manualLayout>
          <c:xMode val="factor"/>
          <c:yMode val="factor"/>
          <c:x val="-0.007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12275"/>
          <c:w val="0.866"/>
          <c:h val="0.7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GRAF!$C$30:$H$30</c:f>
              <c:numCache/>
            </c:numRef>
          </c:cat>
          <c:val>
            <c:numRef>
              <c:f>GRAF!$C$31:$H$31</c:f>
              <c:numCache>
                <c:ptCount val="6"/>
                <c:pt idx="0">
                  <c:v>16</c:v>
                </c:pt>
                <c:pt idx="1">
                  <c:v>23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30999297"/>
        <c:axId val="10558218"/>
      </c:barChart>
      <c:catAx>
        <c:axId val="30999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TAHAP PENGUASAAN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558218"/>
        <c:crosses val="autoZero"/>
        <c:auto val="1"/>
        <c:lblOffset val="100"/>
        <c:tickLblSkip val="1"/>
        <c:noMultiLvlLbl val="0"/>
      </c:catAx>
      <c:valAx>
        <c:axId val="105582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BILANGAN MURID</a:t>
                </a:r>
              </a:p>
            </c:rich>
          </c:tx>
          <c:layout>
            <c:manualLayout>
              <c:xMode val="factor"/>
              <c:yMode val="factor"/>
              <c:x val="-0.004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9992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PRESTASI MEMBACA DAN MENULIS NOTASI MUZIK</a:t>
            </a:r>
          </a:p>
        </c:rich>
      </c:tx>
      <c:layout>
        <c:manualLayout>
          <c:xMode val="factor"/>
          <c:yMode val="factor"/>
          <c:x val="-0.003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75"/>
          <c:y val="0.15125"/>
          <c:w val="0.8665"/>
          <c:h val="0.7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GRAF!$C$45:$H$45</c:f>
              <c:numCache/>
            </c:numRef>
          </c:cat>
          <c:val>
            <c:numRef>
              <c:f>GRAF!$C$46:$H$46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24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7915099"/>
        <c:axId val="49909300"/>
      </c:barChart>
      <c:catAx>
        <c:axId val="279150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TAHAP PENGUASAAN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909300"/>
        <c:crosses val="autoZero"/>
        <c:auto val="1"/>
        <c:lblOffset val="100"/>
        <c:tickLblSkip val="1"/>
        <c:noMultiLvlLbl val="0"/>
      </c:catAx>
      <c:valAx>
        <c:axId val="499093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BILANGAN MURID</a:t>
                </a:r>
              </a:p>
            </c:rich>
          </c:tx>
          <c:layout>
            <c:manualLayout>
              <c:xMode val="factor"/>
              <c:yMode val="factor"/>
              <c:x val="-0.008"/>
              <c:y val="-0.0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79150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PRESTASI APRESIASI MUZIK</a:t>
            </a:r>
          </a:p>
        </c:rich>
      </c:tx>
      <c:layout>
        <c:manualLayout>
          <c:xMode val="factor"/>
          <c:yMode val="factor"/>
          <c:x val="-0.0035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11275"/>
          <c:w val="0.864"/>
          <c:h val="0.7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GRAF!$U$29:$Z$29</c:f>
              <c:numCache/>
            </c:numRef>
          </c:cat>
          <c:val>
            <c:numRef>
              <c:f>GRAF!$U$30:$Z$30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24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46530517"/>
        <c:axId val="16121470"/>
      </c:barChart>
      <c:catAx>
        <c:axId val="465305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TAHAP PENGUASAAN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121470"/>
        <c:crosses val="autoZero"/>
        <c:auto val="1"/>
        <c:lblOffset val="100"/>
        <c:tickLblSkip val="1"/>
        <c:noMultiLvlLbl val="0"/>
      </c:catAx>
      <c:valAx>
        <c:axId val="161214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BILANGAN MURID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5305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PRESTASI PENGHASILAN MUZIK</a:t>
            </a:r>
          </a:p>
        </c:rich>
      </c:tx>
      <c:layout>
        <c:manualLayout>
          <c:xMode val="factor"/>
          <c:yMode val="factor"/>
          <c:x val="-0.007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25"/>
          <c:y val="0.121"/>
          <c:w val="0.841"/>
          <c:h val="0.73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GRAF!$L$29:$Q$29</c:f>
              <c:numCache/>
            </c:numRef>
          </c:cat>
          <c:val>
            <c:numRef>
              <c:f>GRAF!$L$30:$Q$30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15</c:v>
                </c:pt>
                <c:pt idx="3">
                  <c:v>24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0875503"/>
        <c:axId val="30770664"/>
      </c:barChart>
      <c:catAx>
        <c:axId val="10875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TAHAP PENGUASAAN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70664"/>
        <c:crosses val="autoZero"/>
        <c:auto val="1"/>
        <c:lblOffset val="100"/>
        <c:tickLblSkip val="1"/>
        <c:noMultiLvlLbl val="0"/>
      </c:catAx>
      <c:valAx>
        <c:axId val="307706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BILANGAN MURID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8755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7</xdr:row>
      <xdr:rowOff>180975</xdr:rowOff>
    </xdr:from>
    <xdr:to>
      <xdr:col>8</xdr:col>
      <xdr:colOff>133350</xdr:colOff>
      <xdr:row>20</xdr:row>
      <xdr:rowOff>180975</xdr:rowOff>
    </xdr:to>
    <xdr:graphicFrame>
      <xdr:nvGraphicFramePr>
        <xdr:cNvPr id="1" name="Chart 12"/>
        <xdr:cNvGraphicFramePr/>
      </xdr:nvGraphicFramePr>
      <xdr:xfrm>
        <a:off x="180975" y="1390650"/>
        <a:ext cx="28575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9525</xdr:colOff>
      <xdr:row>7</xdr:row>
      <xdr:rowOff>85725</xdr:rowOff>
    </xdr:from>
    <xdr:to>
      <xdr:col>17</xdr:col>
      <xdr:colOff>123825</xdr:colOff>
      <xdr:row>21</xdr:row>
      <xdr:rowOff>9525</xdr:rowOff>
    </xdr:to>
    <xdr:graphicFrame>
      <xdr:nvGraphicFramePr>
        <xdr:cNvPr id="2" name="Chart 13"/>
        <xdr:cNvGraphicFramePr/>
      </xdr:nvGraphicFramePr>
      <xdr:xfrm>
        <a:off x="3676650" y="1343025"/>
        <a:ext cx="2781300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361950</xdr:colOff>
      <xdr:row>7</xdr:row>
      <xdr:rowOff>9525</xdr:rowOff>
    </xdr:from>
    <xdr:to>
      <xdr:col>26</xdr:col>
      <xdr:colOff>57150</xdr:colOff>
      <xdr:row>21</xdr:row>
      <xdr:rowOff>9525</xdr:rowOff>
    </xdr:to>
    <xdr:graphicFrame>
      <xdr:nvGraphicFramePr>
        <xdr:cNvPr id="3" name="Chart 15"/>
        <xdr:cNvGraphicFramePr/>
      </xdr:nvGraphicFramePr>
      <xdr:xfrm>
        <a:off x="7077075" y="1266825"/>
        <a:ext cx="2743200" cy="2381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22</xdr:row>
      <xdr:rowOff>142875</xdr:rowOff>
    </xdr:from>
    <xdr:to>
      <xdr:col>8</xdr:col>
      <xdr:colOff>142875</xdr:colOff>
      <xdr:row>37</xdr:row>
      <xdr:rowOff>28575</xdr:rowOff>
    </xdr:to>
    <xdr:graphicFrame>
      <xdr:nvGraphicFramePr>
        <xdr:cNvPr id="4" name="Chart 16"/>
        <xdr:cNvGraphicFramePr/>
      </xdr:nvGraphicFramePr>
      <xdr:xfrm>
        <a:off x="219075" y="3886200"/>
        <a:ext cx="2828925" cy="24860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37</xdr:row>
      <xdr:rowOff>133350</xdr:rowOff>
    </xdr:from>
    <xdr:to>
      <xdr:col>8</xdr:col>
      <xdr:colOff>152400</xdr:colOff>
      <xdr:row>53</xdr:row>
      <xdr:rowOff>104775</xdr:rowOff>
    </xdr:to>
    <xdr:graphicFrame>
      <xdr:nvGraphicFramePr>
        <xdr:cNvPr id="5" name="Chart 17"/>
        <xdr:cNvGraphicFramePr/>
      </xdr:nvGraphicFramePr>
      <xdr:xfrm>
        <a:off x="209550" y="6486525"/>
        <a:ext cx="2847975" cy="2828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371475</xdr:colOff>
      <xdr:row>21</xdr:row>
      <xdr:rowOff>57150</xdr:rowOff>
    </xdr:from>
    <xdr:to>
      <xdr:col>26</xdr:col>
      <xdr:colOff>114300</xdr:colOff>
      <xdr:row>36</xdr:row>
      <xdr:rowOff>142875</xdr:rowOff>
    </xdr:to>
    <xdr:graphicFrame>
      <xdr:nvGraphicFramePr>
        <xdr:cNvPr id="6" name="Chart 18"/>
        <xdr:cNvGraphicFramePr/>
      </xdr:nvGraphicFramePr>
      <xdr:xfrm>
        <a:off x="7086600" y="3695700"/>
        <a:ext cx="279082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28575</xdr:colOff>
      <xdr:row>21</xdr:row>
      <xdr:rowOff>133350</xdr:rowOff>
    </xdr:from>
    <xdr:to>
      <xdr:col>17</xdr:col>
      <xdr:colOff>171450</xdr:colOff>
      <xdr:row>36</xdr:row>
      <xdr:rowOff>95250</xdr:rowOff>
    </xdr:to>
    <xdr:graphicFrame>
      <xdr:nvGraphicFramePr>
        <xdr:cNvPr id="7" name="Chart 20"/>
        <xdr:cNvGraphicFramePr/>
      </xdr:nvGraphicFramePr>
      <xdr:xfrm>
        <a:off x="3695700" y="3771900"/>
        <a:ext cx="2809875" cy="2486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70"/>
  <sheetViews>
    <sheetView showGridLines="0" tabSelected="1" zoomScale="60" zoomScaleNormal="60" zoomScaleSheetLayoutView="70" zoomScalePageLayoutView="0" workbookViewId="0" topLeftCell="A1">
      <selection activeCell="B10" sqref="B10"/>
    </sheetView>
  </sheetViews>
  <sheetFormatPr defaultColWidth="9.140625" defaultRowHeight="15"/>
  <cols>
    <col min="1" max="1" width="6.57421875" style="7" customWidth="1"/>
    <col min="2" max="2" width="64.421875" style="7" customWidth="1"/>
    <col min="3" max="3" width="18.140625" style="7" customWidth="1"/>
    <col min="4" max="4" width="19.8515625" style="7" customWidth="1"/>
    <col min="5" max="5" width="14.28125" style="7" customWidth="1"/>
    <col min="6" max="8" width="13.7109375" style="7" customWidth="1"/>
    <col min="9" max="11" width="18.7109375" style="7" customWidth="1"/>
    <col min="12" max="12" width="20.140625" style="7" customWidth="1"/>
    <col min="13" max="13" width="9.140625" style="7" customWidth="1"/>
    <col min="14" max="14" width="18.140625" style="7" customWidth="1"/>
    <col min="15" max="16384" width="9.140625" style="7" customWidth="1"/>
  </cols>
  <sheetData>
    <row r="1" spans="1:12" ht="15">
      <c r="A1" s="77" t="s">
        <v>163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</row>
    <row r="2" spans="1:12" ht="15">
      <c r="A2" s="77" t="s">
        <v>164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">
      <c r="A4" s="77" t="s">
        <v>109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</row>
    <row r="5" spans="1:12" ht="1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24.75" customHeight="1">
      <c r="A6" s="32"/>
      <c r="B6" s="37" t="s">
        <v>94</v>
      </c>
      <c r="C6" s="70"/>
      <c r="D6" s="71"/>
      <c r="E6" s="72"/>
      <c r="F6" s="21"/>
      <c r="G6" s="21"/>
      <c r="H6" s="21"/>
      <c r="I6" s="37" t="s">
        <v>89</v>
      </c>
      <c r="J6" s="70" t="s">
        <v>165</v>
      </c>
      <c r="K6" s="72"/>
      <c r="L6" s="33"/>
    </row>
    <row r="7" spans="1:12" ht="1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99.75" customHeight="1">
      <c r="A8" s="78" t="s">
        <v>0</v>
      </c>
      <c r="B8" s="78" t="s">
        <v>6</v>
      </c>
      <c r="C8" s="73" t="s">
        <v>5</v>
      </c>
      <c r="D8" s="78" t="s">
        <v>4</v>
      </c>
      <c r="E8" s="66" t="s">
        <v>95</v>
      </c>
      <c r="F8" s="66"/>
      <c r="G8" s="66"/>
      <c r="H8" s="66"/>
      <c r="I8" s="79" t="s">
        <v>96</v>
      </c>
      <c r="J8" s="76" t="s">
        <v>97</v>
      </c>
      <c r="K8" s="76" t="s">
        <v>98</v>
      </c>
      <c r="L8" s="73" t="s">
        <v>100</v>
      </c>
    </row>
    <row r="9" spans="1:12" ht="67.5" customHeight="1" thickBot="1">
      <c r="A9" s="78"/>
      <c r="B9" s="78"/>
      <c r="C9" s="73"/>
      <c r="D9" s="78"/>
      <c r="E9" s="38" t="s">
        <v>91</v>
      </c>
      <c r="F9" s="38" t="s">
        <v>90</v>
      </c>
      <c r="G9" s="38" t="s">
        <v>10</v>
      </c>
      <c r="H9" s="38" t="s">
        <v>92</v>
      </c>
      <c r="I9" s="79"/>
      <c r="J9" s="76"/>
      <c r="K9" s="76"/>
      <c r="L9" s="73"/>
    </row>
    <row r="10" spans="1:12" ht="30" customHeight="1">
      <c r="A10" s="39">
        <v>1</v>
      </c>
      <c r="B10" s="128" t="s">
        <v>118</v>
      </c>
      <c r="C10" s="134" t="s">
        <v>141</v>
      </c>
      <c r="D10" s="129" t="s">
        <v>119</v>
      </c>
      <c r="E10" s="20"/>
      <c r="F10" s="20"/>
      <c r="G10" s="20"/>
      <c r="H10" s="20"/>
      <c r="I10" s="24"/>
      <c r="J10" s="24"/>
      <c r="K10" s="24"/>
      <c r="L10" s="20"/>
    </row>
    <row r="11" spans="1:12" ht="30" customHeight="1">
      <c r="A11" s="39">
        <v>2</v>
      </c>
      <c r="B11" s="130" t="s">
        <v>120</v>
      </c>
      <c r="C11" s="135" t="s">
        <v>142</v>
      </c>
      <c r="D11" s="129" t="s">
        <v>119</v>
      </c>
      <c r="E11" s="20"/>
      <c r="F11" s="20"/>
      <c r="G11" s="20"/>
      <c r="H11" s="20"/>
      <c r="I11" s="24"/>
      <c r="J11" s="24"/>
      <c r="K11" s="24"/>
      <c r="L11" s="20"/>
    </row>
    <row r="12" spans="1:12" ht="30" customHeight="1">
      <c r="A12" s="39">
        <v>3</v>
      </c>
      <c r="B12" s="130" t="s">
        <v>121</v>
      </c>
      <c r="C12" s="135" t="s">
        <v>143</v>
      </c>
      <c r="D12" s="129" t="s">
        <v>119</v>
      </c>
      <c r="E12" s="20"/>
      <c r="F12" s="20"/>
      <c r="G12" s="20"/>
      <c r="H12" s="20"/>
      <c r="I12" s="24"/>
      <c r="J12" s="24"/>
      <c r="K12" s="24"/>
      <c r="L12" s="20"/>
    </row>
    <row r="13" spans="1:12" ht="30" customHeight="1">
      <c r="A13" s="39">
        <v>4</v>
      </c>
      <c r="B13" s="130" t="s">
        <v>122</v>
      </c>
      <c r="C13" s="135" t="s">
        <v>144</v>
      </c>
      <c r="D13" s="129" t="s">
        <v>119</v>
      </c>
      <c r="E13" s="20"/>
      <c r="F13" s="20"/>
      <c r="G13" s="20"/>
      <c r="H13" s="20"/>
      <c r="I13" s="24"/>
      <c r="J13" s="24"/>
      <c r="K13" s="24"/>
      <c r="L13" s="20"/>
    </row>
    <row r="14" spans="1:12" ht="30" customHeight="1" thickBot="1">
      <c r="A14" s="39">
        <v>5</v>
      </c>
      <c r="B14" s="131" t="s">
        <v>123</v>
      </c>
      <c r="C14" s="136" t="s">
        <v>145</v>
      </c>
      <c r="D14" s="129" t="s">
        <v>119</v>
      </c>
      <c r="E14" s="20"/>
      <c r="F14" s="20"/>
      <c r="G14" s="20"/>
      <c r="H14" s="20"/>
      <c r="I14" s="24"/>
      <c r="J14" s="24"/>
      <c r="K14" s="24"/>
      <c r="L14" s="20"/>
    </row>
    <row r="15" spans="1:12" ht="30" customHeight="1">
      <c r="A15" s="39">
        <v>6</v>
      </c>
      <c r="B15" s="132" t="s">
        <v>124</v>
      </c>
      <c r="C15" s="137" t="s">
        <v>146</v>
      </c>
      <c r="D15" s="129" t="s">
        <v>119</v>
      </c>
      <c r="E15" s="20"/>
      <c r="F15" s="20"/>
      <c r="G15" s="20"/>
      <c r="H15" s="20"/>
      <c r="I15" s="24"/>
      <c r="J15" s="24"/>
      <c r="K15" s="24"/>
      <c r="L15" s="20"/>
    </row>
    <row r="16" spans="1:12" ht="30" customHeight="1">
      <c r="A16" s="39">
        <v>7</v>
      </c>
      <c r="B16" s="130" t="s">
        <v>125</v>
      </c>
      <c r="C16" s="135" t="s">
        <v>147</v>
      </c>
      <c r="D16" s="129" t="s">
        <v>119</v>
      </c>
      <c r="E16" s="20"/>
      <c r="F16" s="20"/>
      <c r="G16" s="20"/>
      <c r="H16" s="20"/>
      <c r="I16" s="24"/>
      <c r="J16" s="24"/>
      <c r="K16" s="24"/>
      <c r="L16" s="20"/>
    </row>
    <row r="17" spans="1:12" ht="30" customHeight="1">
      <c r="A17" s="39">
        <v>8</v>
      </c>
      <c r="B17" s="130" t="s">
        <v>126</v>
      </c>
      <c r="C17" s="135" t="s">
        <v>148</v>
      </c>
      <c r="D17" s="129" t="s">
        <v>119</v>
      </c>
      <c r="E17" s="20"/>
      <c r="F17" s="20"/>
      <c r="G17" s="20"/>
      <c r="H17" s="20"/>
      <c r="I17" s="24"/>
      <c r="J17" s="24"/>
      <c r="K17" s="24"/>
      <c r="L17" s="20"/>
    </row>
    <row r="18" spans="1:12" ht="30" customHeight="1">
      <c r="A18" s="39">
        <v>9</v>
      </c>
      <c r="B18" s="130" t="s">
        <v>127</v>
      </c>
      <c r="C18" s="135" t="s">
        <v>149</v>
      </c>
      <c r="D18" s="129" t="s">
        <v>119</v>
      </c>
      <c r="E18" s="20"/>
      <c r="F18" s="20"/>
      <c r="G18" s="20"/>
      <c r="H18" s="20"/>
      <c r="I18" s="24"/>
      <c r="J18" s="24"/>
      <c r="K18" s="24"/>
      <c r="L18" s="20"/>
    </row>
    <row r="19" spans="1:12" ht="30" customHeight="1" thickBot="1">
      <c r="A19" s="39">
        <v>10</v>
      </c>
      <c r="B19" s="133" t="s">
        <v>128</v>
      </c>
      <c r="C19" s="138" t="s">
        <v>150</v>
      </c>
      <c r="D19" s="129" t="s">
        <v>119</v>
      </c>
      <c r="E19" s="20"/>
      <c r="F19" s="20"/>
      <c r="G19" s="20"/>
      <c r="H19" s="20"/>
      <c r="I19" s="24"/>
      <c r="J19" s="24"/>
      <c r="K19" s="24"/>
      <c r="L19" s="20"/>
    </row>
    <row r="20" spans="1:12" ht="30" customHeight="1">
      <c r="A20" s="39">
        <v>11</v>
      </c>
      <c r="B20" s="128" t="s">
        <v>129</v>
      </c>
      <c r="C20" s="134" t="s">
        <v>151</v>
      </c>
      <c r="D20" s="129" t="s">
        <v>119</v>
      </c>
      <c r="E20" s="20"/>
      <c r="F20" s="20"/>
      <c r="G20" s="20"/>
      <c r="H20" s="20"/>
      <c r="I20" s="24"/>
      <c r="J20" s="24"/>
      <c r="K20" s="24"/>
      <c r="L20" s="20"/>
    </row>
    <row r="21" spans="1:12" ht="30" customHeight="1">
      <c r="A21" s="39">
        <v>12</v>
      </c>
      <c r="B21" s="130" t="s">
        <v>130</v>
      </c>
      <c r="C21" s="135" t="s">
        <v>152</v>
      </c>
      <c r="D21" s="129" t="s">
        <v>119</v>
      </c>
      <c r="E21" s="20"/>
      <c r="F21" s="20"/>
      <c r="G21" s="20"/>
      <c r="H21" s="20"/>
      <c r="I21" s="24"/>
      <c r="J21" s="24"/>
      <c r="K21" s="24"/>
      <c r="L21" s="20"/>
    </row>
    <row r="22" spans="1:12" ht="30" customHeight="1">
      <c r="A22" s="39">
        <v>13</v>
      </c>
      <c r="B22" s="130" t="s">
        <v>131</v>
      </c>
      <c r="C22" s="135" t="s">
        <v>153</v>
      </c>
      <c r="D22" s="129" t="s">
        <v>119</v>
      </c>
      <c r="E22" s="20"/>
      <c r="F22" s="20"/>
      <c r="G22" s="20"/>
      <c r="H22" s="20"/>
      <c r="I22" s="24"/>
      <c r="J22" s="24"/>
      <c r="K22" s="24"/>
      <c r="L22" s="20"/>
    </row>
    <row r="23" spans="1:12" ht="30" customHeight="1">
      <c r="A23" s="39">
        <v>14</v>
      </c>
      <c r="B23" s="130" t="s">
        <v>132</v>
      </c>
      <c r="C23" s="135" t="s">
        <v>154</v>
      </c>
      <c r="D23" s="129" t="s">
        <v>119</v>
      </c>
      <c r="E23" s="20"/>
      <c r="F23" s="20"/>
      <c r="G23" s="20"/>
      <c r="H23" s="20"/>
      <c r="I23" s="24"/>
      <c r="J23" s="24"/>
      <c r="K23" s="24"/>
      <c r="L23" s="20"/>
    </row>
    <row r="24" spans="1:12" ht="30" customHeight="1" thickBot="1">
      <c r="A24" s="39">
        <v>15</v>
      </c>
      <c r="B24" s="131" t="s">
        <v>133</v>
      </c>
      <c r="C24" s="136" t="s">
        <v>155</v>
      </c>
      <c r="D24" s="129" t="s">
        <v>119</v>
      </c>
      <c r="E24" s="20"/>
      <c r="F24" s="20"/>
      <c r="G24" s="20"/>
      <c r="H24" s="20"/>
      <c r="I24" s="24"/>
      <c r="J24" s="24"/>
      <c r="K24" s="24"/>
      <c r="L24" s="20"/>
    </row>
    <row r="25" spans="1:12" ht="30" customHeight="1">
      <c r="A25" s="39">
        <v>16</v>
      </c>
      <c r="B25" s="132" t="s">
        <v>134</v>
      </c>
      <c r="C25" s="137" t="s">
        <v>156</v>
      </c>
      <c r="D25" s="129" t="s">
        <v>119</v>
      </c>
      <c r="E25" s="20"/>
      <c r="F25" s="20"/>
      <c r="G25" s="20"/>
      <c r="H25" s="20"/>
      <c r="I25" s="24"/>
      <c r="J25" s="24"/>
      <c r="K25" s="24"/>
      <c r="L25" s="20"/>
    </row>
    <row r="26" spans="1:12" ht="30" customHeight="1">
      <c r="A26" s="39">
        <v>17</v>
      </c>
      <c r="B26" s="130" t="s">
        <v>135</v>
      </c>
      <c r="C26" s="135" t="s">
        <v>157</v>
      </c>
      <c r="D26" s="129" t="s">
        <v>119</v>
      </c>
      <c r="E26" s="20"/>
      <c r="F26" s="20"/>
      <c r="G26" s="20"/>
      <c r="H26" s="20"/>
      <c r="I26" s="23"/>
      <c r="J26" s="23"/>
      <c r="K26" s="23"/>
      <c r="L26" s="20"/>
    </row>
    <row r="27" spans="1:12" ht="30" customHeight="1">
      <c r="A27" s="39">
        <v>18</v>
      </c>
      <c r="B27" s="130" t="s">
        <v>136</v>
      </c>
      <c r="C27" s="135" t="s">
        <v>158</v>
      </c>
      <c r="D27" s="129" t="s">
        <v>119</v>
      </c>
      <c r="E27" s="20"/>
      <c r="F27" s="20"/>
      <c r="G27" s="20"/>
      <c r="H27" s="20"/>
      <c r="I27" s="23"/>
      <c r="J27" s="23"/>
      <c r="K27" s="23"/>
      <c r="L27" s="20"/>
    </row>
    <row r="28" spans="1:12" ht="30" customHeight="1">
      <c r="A28" s="39">
        <v>19</v>
      </c>
      <c r="B28" s="130" t="s">
        <v>137</v>
      </c>
      <c r="C28" s="135" t="s">
        <v>159</v>
      </c>
      <c r="D28" s="129" t="s">
        <v>119</v>
      </c>
      <c r="E28" s="20"/>
      <c r="F28" s="20"/>
      <c r="G28" s="20"/>
      <c r="H28" s="20"/>
      <c r="I28" s="23"/>
      <c r="J28" s="23"/>
      <c r="K28" s="23"/>
      <c r="L28" s="20"/>
    </row>
    <row r="29" spans="1:12" ht="30" customHeight="1" thickBot="1">
      <c r="A29" s="39">
        <v>20</v>
      </c>
      <c r="B29" s="133" t="s">
        <v>138</v>
      </c>
      <c r="C29" s="138" t="s">
        <v>160</v>
      </c>
      <c r="D29" s="129" t="s">
        <v>119</v>
      </c>
      <c r="E29" s="20"/>
      <c r="F29" s="20"/>
      <c r="G29" s="20"/>
      <c r="H29" s="20"/>
      <c r="I29" s="23"/>
      <c r="J29" s="23"/>
      <c r="K29" s="23"/>
      <c r="L29" s="20"/>
    </row>
    <row r="30" spans="1:12" ht="30" customHeight="1">
      <c r="A30" s="39">
        <v>21</v>
      </c>
      <c r="B30" s="128" t="s">
        <v>139</v>
      </c>
      <c r="C30" s="134" t="s">
        <v>161</v>
      </c>
      <c r="D30" s="129" t="s">
        <v>119</v>
      </c>
      <c r="E30" s="20"/>
      <c r="F30" s="20"/>
      <c r="G30" s="20"/>
      <c r="H30" s="20"/>
      <c r="I30" s="23"/>
      <c r="J30" s="23"/>
      <c r="K30" s="23"/>
      <c r="L30" s="20"/>
    </row>
    <row r="31" spans="1:12" ht="30" customHeight="1">
      <c r="A31" s="39">
        <v>22</v>
      </c>
      <c r="B31" s="130" t="s">
        <v>140</v>
      </c>
      <c r="C31" s="135" t="s">
        <v>162</v>
      </c>
      <c r="D31" s="129" t="s">
        <v>119</v>
      </c>
      <c r="E31" s="20"/>
      <c r="F31" s="20"/>
      <c r="G31" s="20"/>
      <c r="H31" s="20"/>
      <c r="I31" s="23"/>
      <c r="J31" s="23"/>
      <c r="K31" s="23"/>
      <c r="L31" s="20"/>
    </row>
    <row r="32" spans="1:12" ht="30" customHeight="1">
      <c r="A32" s="39">
        <v>23</v>
      </c>
      <c r="B32" s="18"/>
      <c r="C32" s="28"/>
      <c r="D32" s="18"/>
      <c r="E32" s="20"/>
      <c r="F32" s="20"/>
      <c r="G32" s="20"/>
      <c r="H32" s="20"/>
      <c r="I32" s="23"/>
      <c r="J32" s="23"/>
      <c r="K32" s="23"/>
      <c r="L32" s="20"/>
    </row>
    <row r="33" spans="1:12" ht="30" customHeight="1">
      <c r="A33" s="39">
        <v>24</v>
      </c>
      <c r="B33" s="18"/>
      <c r="C33" s="28"/>
      <c r="D33" s="18"/>
      <c r="E33" s="20"/>
      <c r="F33" s="20"/>
      <c r="G33" s="20"/>
      <c r="H33" s="20"/>
      <c r="I33" s="23"/>
      <c r="J33" s="23"/>
      <c r="K33" s="23"/>
      <c r="L33" s="20"/>
    </row>
    <row r="34" spans="1:12" ht="30" customHeight="1">
      <c r="A34" s="39">
        <v>25</v>
      </c>
      <c r="B34" s="18"/>
      <c r="C34" s="28"/>
      <c r="D34" s="18"/>
      <c r="E34" s="20"/>
      <c r="F34" s="20"/>
      <c r="G34" s="20"/>
      <c r="H34" s="20"/>
      <c r="I34" s="23"/>
      <c r="J34" s="23"/>
      <c r="K34" s="23"/>
      <c r="L34" s="20"/>
    </row>
    <row r="35" spans="1:12" ht="30" customHeight="1">
      <c r="A35" s="39">
        <v>26</v>
      </c>
      <c r="B35" s="18"/>
      <c r="C35" s="28"/>
      <c r="D35" s="18"/>
      <c r="E35" s="20"/>
      <c r="F35" s="20"/>
      <c r="G35" s="20"/>
      <c r="H35" s="20"/>
      <c r="I35" s="23"/>
      <c r="J35" s="23"/>
      <c r="K35" s="23"/>
      <c r="L35" s="20"/>
    </row>
    <row r="36" spans="1:12" ht="30" customHeight="1">
      <c r="A36" s="39">
        <v>27</v>
      </c>
      <c r="B36" s="18"/>
      <c r="C36" s="28"/>
      <c r="D36" s="18"/>
      <c r="E36" s="20"/>
      <c r="F36" s="20"/>
      <c r="G36" s="20"/>
      <c r="H36" s="20"/>
      <c r="I36" s="23"/>
      <c r="J36" s="23"/>
      <c r="K36" s="23"/>
      <c r="L36" s="20"/>
    </row>
    <row r="37" spans="1:12" ht="30" customHeight="1">
      <c r="A37" s="39">
        <v>28</v>
      </c>
      <c r="B37" s="18"/>
      <c r="C37" s="28"/>
      <c r="D37" s="18"/>
      <c r="E37" s="20"/>
      <c r="F37" s="20"/>
      <c r="G37" s="20"/>
      <c r="H37" s="20"/>
      <c r="I37" s="23"/>
      <c r="J37" s="23"/>
      <c r="K37" s="23"/>
      <c r="L37" s="20"/>
    </row>
    <row r="38" spans="1:12" ht="30" customHeight="1">
      <c r="A38" s="39">
        <v>29</v>
      </c>
      <c r="B38" s="18"/>
      <c r="C38" s="28"/>
      <c r="D38" s="18"/>
      <c r="E38" s="20"/>
      <c r="F38" s="20"/>
      <c r="G38" s="20"/>
      <c r="H38" s="20"/>
      <c r="I38" s="23"/>
      <c r="J38" s="23"/>
      <c r="K38" s="23"/>
      <c r="L38" s="20"/>
    </row>
    <row r="39" spans="1:12" ht="30" customHeight="1">
      <c r="A39" s="39">
        <v>30</v>
      </c>
      <c r="B39" s="18"/>
      <c r="C39" s="28"/>
      <c r="D39" s="18"/>
      <c r="E39" s="20"/>
      <c r="F39" s="20"/>
      <c r="G39" s="20"/>
      <c r="H39" s="20"/>
      <c r="I39" s="23"/>
      <c r="J39" s="23"/>
      <c r="K39" s="23"/>
      <c r="L39" s="20"/>
    </row>
    <row r="40" spans="1:12" ht="30" customHeight="1">
      <c r="A40" s="39">
        <v>31</v>
      </c>
      <c r="B40" s="18"/>
      <c r="C40" s="28"/>
      <c r="D40" s="18"/>
      <c r="E40" s="20"/>
      <c r="F40" s="20"/>
      <c r="G40" s="20"/>
      <c r="H40" s="20"/>
      <c r="I40" s="23"/>
      <c r="J40" s="23"/>
      <c r="K40" s="23"/>
      <c r="L40" s="20"/>
    </row>
    <row r="41" spans="1:12" ht="30" customHeight="1">
      <c r="A41" s="39">
        <v>32</v>
      </c>
      <c r="B41" s="18"/>
      <c r="C41" s="28"/>
      <c r="D41" s="18"/>
      <c r="E41" s="20"/>
      <c r="F41" s="20"/>
      <c r="G41" s="20"/>
      <c r="H41" s="20"/>
      <c r="I41" s="23"/>
      <c r="J41" s="23"/>
      <c r="K41" s="23"/>
      <c r="L41" s="20"/>
    </row>
    <row r="42" spans="1:12" ht="30" customHeight="1">
      <c r="A42" s="39">
        <v>33</v>
      </c>
      <c r="B42" s="18"/>
      <c r="C42" s="28"/>
      <c r="D42" s="18"/>
      <c r="E42" s="20"/>
      <c r="F42" s="20"/>
      <c r="G42" s="20"/>
      <c r="H42" s="20"/>
      <c r="I42" s="23"/>
      <c r="J42" s="23"/>
      <c r="K42" s="23"/>
      <c r="L42" s="20"/>
    </row>
    <row r="43" spans="1:12" ht="30" customHeight="1">
      <c r="A43" s="39">
        <v>34</v>
      </c>
      <c r="B43" s="18"/>
      <c r="C43" s="28"/>
      <c r="D43" s="18"/>
      <c r="E43" s="20"/>
      <c r="F43" s="20"/>
      <c r="G43" s="20"/>
      <c r="H43" s="20"/>
      <c r="I43" s="23"/>
      <c r="J43" s="23"/>
      <c r="K43" s="23"/>
      <c r="L43" s="20"/>
    </row>
    <row r="44" spans="1:12" ht="30" customHeight="1">
      <c r="A44" s="39">
        <v>35</v>
      </c>
      <c r="B44" s="18"/>
      <c r="C44" s="28"/>
      <c r="D44" s="18"/>
      <c r="E44" s="20"/>
      <c r="F44" s="20"/>
      <c r="G44" s="20"/>
      <c r="H44" s="20"/>
      <c r="I44" s="23"/>
      <c r="J44" s="23"/>
      <c r="K44" s="23"/>
      <c r="L44" s="20"/>
    </row>
    <row r="45" spans="1:12" ht="30" customHeight="1">
      <c r="A45" s="39">
        <v>36</v>
      </c>
      <c r="B45" s="18"/>
      <c r="C45" s="28"/>
      <c r="D45" s="18"/>
      <c r="E45" s="20"/>
      <c r="F45" s="20"/>
      <c r="G45" s="20"/>
      <c r="H45" s="20"/>
      <c r="I45" s="23"/>
      <c r="J45" s="23"/>
      <c r="K45" s="23"/>
      <c r="L45" s="20"/>
    </row>
    <row r="46" spans="1:12" ht="30" customHeight="1">
      <c r="A46" s="39">
        <v>37</v>
      </c>
      <c r="B46" s="18"/>
      <c r="C46" s="28"/>
      <c r="D46" s="18"/>
      <c r="E46" s="20"/>
      <c r="F46" s="20"/>
      <c r="G46" s="20"/>
      <c r="H46" s="20"/>
      <c r="I46" s="23"/>
      <c r="J46" s="23"/>
      <c r="K46" s="23"/>
      <c r="L46" s="20"/>
    </row>
    <row r="47" spans="1:12" ht="30" customHeight="1">
      <c r="A47" s="39">
        <v>38</v>
      </c>
      <c r="B47" s="18"/>
      <c r="C47" s="28"/>
      <c r="D47" s="18"/>
      <c r="E47" s="20"/>
      <c r="F47" s="20"/>
      <c r="G47" s="20"/>
      <c r="H47" s="20"/>
      <c r="I47" s="23"/>
      <c r="J47" s="23"/>
      <c r="K47" s="23"/>
      <c r="L47" s="20"/>
    </row>
    <row r="48" spans="1:12" ht="30" customHeight="1">
      <c r="A48" s="39">
        <v>39</v>
      </c>
      <c r="B48" s="18"/>
      <c r="C48" s="28"/>
      <c r="D48" s="18"/>
      <c r="E48" s="20"/>
      <c r="F48" s="20"/>
      <c r="G48" s="20"/>
      <c r="H48" s="20"/>
      <c r="I48" s="23"/>
      <c r="J48" s="23"/>
      <c r="K48" s="23"/>
      <c r="L48" s="20"/>
    </row>
    <row r="49" spans="1:12" ht="30" customHeight="1">
      <c r="A49" s="39">
        <v>40</v>
      </c>
      <c r="B49" s="18"/>
      <c r="C49" s="19"/>
      <c r="D49" s="18"/>
      <c r="E49" s="20"/>
      <c r="F49" s="20"/>
      <c r="G49" s="20"/>
      <c r="H49" s="20"/>
      <c r="I49" s="20"/>
      <c r="J49" s="20"/>
      <c r="K49" s="20"/>
      <c r="L49" s="20"/>
    </row>
    <row r="50" spans="1:12" ht="30" customHeight="1">
      <c r="A50" s="39">
        <v>41</v>
      </c>
      <c r="B50" s="18"/>
      <c r="C50" s="19"/>
      <c r="D50" s="18"/>
      <c r="E50" s="20"/>
      <c r="F50" s="20"/>
      <c r="G50" s="20"/>
      <c r="H50" s="20"/>
      <c r="I50" s="20"/>
      <c r="J50" s="20"/>
      <c r="K50" s="20"/>
      <c r="L50" s="20"/>
    </row>
    <row r="51" spans="1:12" ht="30" customHeight="1">
      <c r="A51" s="39">
        <v>42</v>
      </c>
      <c r="B51" s="18"/>
      <c r="C51" s="19"/>
      <c r="D51" s="18"/>
      <c r="E51" s="20"/>
      <c r="F51" s="20"/>
      <c r="G51" s="20"/>
      <c r="H51" s="20"/>
      <c r="I51" s="20"/>
      <c r="J51" s="20"/>
      <c r="K51" s="20"/>
      <c r="L51" s="20"/>
    </row>
    <row r="52" spans="1:12" ht="30" customHeight="1">
      <c r="A52" s="39">
        <v>43</v>
      </c>
      <c r="B52" s="18"/>
      <c r="C52" s="19"/>
      <c r="D52" s="18"/>
      <c r="E52" s="20"/>
      <c r="F52" s="20"/>
      <c r="G52" s="20"/>
      <c r="H52" s="20"/>
      <c r="I52" s="20"/>
      <c r="J52" s="20"/>
      <c r="K52" s="20"/>
      <c r="L52" s="20"/>
    </row>
    <row r="53" spans="1:12" ht="30" customHeight="1">
      <c r="A53" s="39">
        <v>44</v>
      </c>
      <c r="B53" s="18"/>
      <c r="C53" s="19"/>
      <c r="D53" s="18"/>
      <c r="E53" s="20"/>
      <c r="F53" s="20"/>
      <c r="G53" s="20"/>
      <c r="H53" s="20"/>
      <c r="I53" s="20"/>
      <c r="J53" s="20"/>
      <c r="K53" s="20"/>
      <c r="L53" s="20"/>
    </row>
    <row r="54" spans="1:12" ht="30" customHeight="1">
      <c r="A54" s="39">
        <v>45</v>
      </c>
      <c r="B54" s="18"/>
      <c r="C54" s="19"/>
      <c r="D54" s="18"/>
      <c r="E54" s="20"/>
      <c r="F54" s="20"/>
      <c r="G54" s="20"/>
      <c r="H54" s="20"/>
      <c r="I54" s="20"/>
      <c r="J54" s="20"/>
      <c r="K54" s="20"/>
      <c r="L54" s="20"/>
    </row>
    <row r="55" spans="1:12" ht="30" customHeight="1">
      <c r="A55" s="39">
        <v>46</v>
      </c>
      <c r="B55" s="18"/>
      <c r="C55" s="19"/>
      <c r="D55" s="18"/>
      <c r="E55" s="20"/>
      <c r="F55" s="20"/>
      <c r="G55" s="20"/>
      <c r="H55" s="20"/>
      <c r="I55" s="20"/>
      <c r="J55" s="20"/>
      <c r="K55" s="20"/>
      <c r="L55" s="20"/>
    </row>
    <row r="56" spans="1:12" ht="30" customHeight="1">
      <c r="A56" s="39">
        <v>47</v>
      </c>
      <c r="B56" s="18"/>
      <c r="C56" s="19"/>
      <c r="D56" s="18"/>
      <c r="E56" s="20"/>
      <c r="F56" s="20"/>
      <c r="G56" s="20"/>
      <c r="H56" s="20"/>
      <c r="I56" s="20"/>
      <c r="J56" s="20"/>
      <c r="K56" s="20"/>
      <c r="L56" s="20"/>
    </row>
    <row r="57" spans="1:12" ht="30" customHeight="1">
      <c r="A57" s="39">
        <v>48</v>
      </c>
      <c r="B57" s="18"/>
      <c r="C57" s="19"/>
      <c r="D57" s="18"/>
      <c r="E57" s="20"/>
      <c r="F57" s="20"/>
      <c r="G57" s="20"/>
      <c r="H57" s="20"/>
      <c r="I57" s="20"/>
      <c r="J57" s="20"/>
      <c r="K57" s="20"/>
      <c r="L57" s="20"/>
    </row>
    <row r="58" spans="1:12" ht="30" customHeight="1">
      <c r="A58" s="39">
        <v>49</v>
      </c>
      <c r="B58" s="18"/>
      <c r="C58" s="19"/>
      <c r="D58" s="18"/>
      <c r="E58" s="20"/>
      <c r="F58" s="20"/>
      <c r="G58" s="20"/>
      <c r="H58" s="20"/>
      <c r="I58" s="20"/>
      <c r="J58" s="20"/>
      <c r="K58" s="20"/>
      <c r="L58" s="20"/>
    </row>
    <row r="59" spans="1:12" ht="30" customHeight="1">
      <c r="A59" s="39">
        <v>50</v>
      </c>
      <c r="B59" s="18"/>
      <c r="C59" s="19"/>
      <c r="D59" s="18"/>
      <c r="E59" s="20"/>
      <c r="F59" s="20"/>
      <c r="G59" s="20"/>
      <c r="H59" s="20"/>
      <c r="I59" s="20"/>
      <c r="J59" s="20"/>
      <c r="K59" s="20"/>
      <c r="L59" s="20"/>
    </row>
    <row r="60" spans="1:12" ht="1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</row>
    <row r="61" spans="1:12" ht="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</row>
    <row r="62" spans="1:12" ht="15">
      <c r="A62" s="21"/>
      <c r="B62" s="40" t="s">
        <v>93</v>
      </c>
      <c r="C62" s="65" t="s">
        <v>167</v>
      </c>
      <c r="D62" s="65"/>
      <c r="E62" s="21"/>
      <c r="F62" s="21"/>
      <c r="G62" s="21"/>
      <c r="H62" s="21"/>
      <c r="I62" s="21"/>
      <c r="J62" s="21"/>
      <c r="K62" s="21"/>
      <c r="L62" s="21"/>
    </row>
    <row r="63" spans="1:12" ht="15" customHeight="1">
      <c r="A63" s="21"/>
      <c r="B63" s="40" t="s">
        <v>99</v>
      </c>
      <c r="C63" s="34">
        <v>22</v>
      </c>
      <c r="D63" s="21"/>
      <c r="E63" s="21"/>
      <c r="F63" s="21"/>
      <c r="G63" s="21"/>
      <c r="H63" s="21"/>
      <c r="I63" s="21"/>
      <c r="J63" s="21"/>
      <c r="K63" s="21"/>
      <c r="L63" s="21"/>
    </row>
    <row r="64" spans="1:12" ht="1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</row>
    <row r="65" spans="1:12" ht="19.5" customHeight="1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</row>
    <row r="66" spans="1:12" ht="15" customHeight="1">
      <c r="A66" s="21"/>
      <c r="B66" s="21"/>
      <c r="C66" s="21"/>
      <c r="D66" s="74" t="s">
        <v>116</v>
      </c>
      <c r="E66" s="74"/>
      <c r="F66" s="74"/>
      <c r="G66" s="74"/>
      <c r="H66" s="21"/>
      <c r="I66" s="74" t="s">
        <v>117</v>
      </c>
      <c r="J66" s="74"/>
      <c r="K66" s="74"/>
      <c r="L66" s="74"/>
    </row>
    <row r="67" spans="1:12" ht="15" customHeight="1">
      <c r="A67" s="21"/>
      <c r="B67" s="21"/>
      <c r="C67" s="21"/>
      <c r="D67" s="75">
        <f>$C$6</f>
        <v>0</v>
      </c>
      <c r="E67" s="75"/>
      <c r="F67" s="75"/>
      <c r="G67" s="75"/>
      <c r="H67" s="21"/>
      <c r="I67" s="67" t="s">
        <v>166</v>
      </c>
      <c r="J67" s="67"/>
      <c r="K67" s="67"/>
      <c r="L67" s="67"/>
    </row>
    <row r="68" spans="1:12" ht="15" customHeight="1">
      <c r="A68" s="21"/>
      <c r="B68" s="21"/>
      <c r="C68" s="21"/>
      <c r="D68" s="74" t="str">
        <f>$B$6</f>
        <v> GURU PENDIDIKAN MUZIK </v>
      </c>
      <c r="E68" s="74"/>
      <c r="F68" s="74"/>
      <c r="G68" s="74"/>
      <c r="H68" s="21"/>
      <c r="I68" s="64" t="s">
        <v>87</v>
      </c>
      <c r="J68" s="64"/>
      <c r="K68" s="64"/>
      <c r="L68" s="64"/>
    </row>
    <row r="69" spans="1:12" ht="19.5" customHeight="1">
      <c r="A69" s="21"/>
      <c r="B69" s="35"/>
      <c r="C69" s="21"/>
      <c r="D69" s="74" t="str">
        <f>$J$6</f>
        <v>4 NILAM</v>
      </c>
      <c r="E69" s="74"/>
      <c r="F69" s="74"/>
      <c r="G69" s="74"/>
      <c r="H69" s="21"/>
      <c r="I69" s="74" t="str">
        <f>$A$1</f>
        <v>SEKOLAH KEBANGSAAN SULTAN ABU BAKAR (1)</v>
      </c>
      <c r="J69" s="74"/>
      <c r="K69" s="74"/>
      <c r="L69" s="74"/>
    </row>
    <row r="70" spans="1:12" ht="15">
      <c r="A70" s="21"/>
      <c r="B70" s="36"/>
      <c r="C70" s="36"/>
      <c r="D70" s="21"/>
      <c r="E70" s="21"/>
      <c r="F70" s="21"/>
      <c r="G70" s="21"/>
      <c r="H70" s="21"/>
      <c r="I70" s="21"/>
      <c r="J70" s="21"/>
      <c r="K70" s="21"/>
      <c r="L70" s="21"/>
    </row>
  </sheetData>
  <sheetProtection password="C667" sheet="1" objects="1" scenarios="1"/>
  <mergeCells count="23">
    <mergeCell ref="I67:L67"/>
    <mergeCell ref="D68:G68"/>
    <mergeCell ref="D69:G69"/>
    <mergeCell ref="I68:L68"/>
    <mergeCell ref="I69:L69"/>
    <mergeCell ref="D67:G67"/>
    <mergeCell ref="J8:J9"/>
    <mergeCell ref="A1:L1"/>
    <mergeCell ref="A2:L2"/>
    <mergeCell ref="A4:L4"/>
    <mergeCell ref="A8:A9"/>
    <mergeCell ref="B8:B9"/>
    <mergeCell ref="I8:I9"/>
    <mergeCell ref="J6:K6"/>
    <mergeCell ref="D8:D9"/>
    <mergeCell ref="C6:E6"/>
    <mergeCell ref="C8:C9"/>
    <mergeCell ref="L8:L9"/>
    <mergeCell ref="I66:L66"/>
    <mergeCell ref="K8:K9"/>
    <mergeCell ref="D66:G66"/>
    <mergeCell ref="C62:D62"/>
    <mergeCell ref="E8:H8"/>
  </mergeCells>
  <printOptions/>
  <pageMargins left="0.56" right="0.28" top="0.748031496062992" bottom="0.58" header="0.31496062992126" footer="0.31496062992126"/>
  <pageSetup orientation="landscape" paperSize="9" scale="57" r:id="rId3"/>
  <rowBreaks count="1" manualBreakCount="1">
    <brk id="45" max="11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K65"/>
  <sheetViews>
    <sheetView showGridLines="0" zoomScale="90" zoomScaleNormal="90" zoomScaleSheetLayoutView="80" zoomScalePageLayoutView="0" workbookViewId="0" topLeftCell="A1">
      <selection activeCell="E13" sqref="E13:G13"/>
    </sheetView>
  </sheetViews>
  <sheetFormatPr defaultColWidth="0" defaultRowHeight="15" zeroHeight="1"/>
  <cols>
    <col min="1" max="1" width="5.57421875" style="1" customWidth="1"/>
    <col min="2" max="2" width="23.421875" style="1" customWidth="1"/>
    <col min="3" max="3" width="5.421875" style="1" customWidth="1"/>
    <col min="4" max="4" width="2.8515625" style="1" customWidth="1"/>
    <col min="5" max="5" width="17.7109375" style="1" customWidth="1"/>
    <col min="6" max="6" width="5.7109375" style="1" customWidth="1"/>
    <col min="7" max="7" width="89.421875" style="1" customWidth="1"/>
    <col min="8" max="8" width="3.00390625" style="1" hidden="1" customWidth="1"/>
    <col min="9" max="9" width="28.00390625" style="1" hidden="1" customWidth="1"/>
    <col min="10" max="10" width="49.57421875" style="1" hidden="1" customWidth="1"/>
    <col min="11" max="11" width="49.7109375" style="1" hidden="1" customWidth="1"/>
    <col min="12" max="12" width="12.7109375" style="1" hidden="1" customWidth="1"/>
    <col min="13" max="13" width="8.57421875" style="1" hidden="1" customWidth="1"/>
    <col min="14" max="14" width="13.57421875" style="1" hidden="1" customWidth="1"/>
    <col min="15" max="15" width="13.140625" style="1" hidden="1" customWidth="1"/>
    <col min="16" max="16" width="20.140625" style="1" hidden="1" customWidth="1"/>
    <col min="17" max="16384" width="9.140625" style="1" hidden="1" customWidth="1"/>
  </cols>
  <sheetData>
    <row r="1" spans="2:7" ht="14.25">
      <c r="B1" s="106" t="str">
        <f>'REKOD PRESTASI KELAS'!$A$1</f>
        <v>SEKOLAH KEBANGSAAN SULTAN ABU BAKAR (1)</v>
      </c>
      <c r="C1" s="106"/>
      <c r="D1" s="106"/>
      <c r="E1" s="106"/>
      <c r="F1" s="106"/>
      <c r="G1" s="106"/>
    </row>
    <row r="2" spans="2:7" ht="14.25">
      <c r="B2" s="106" t="str">
        <f>'REKOD PRESTASI KELAS'!$A$2</f>
        <v>JALAN JUNID 84000 MUAR</v>
      </c>
      <c r="C2" s="106"/>
      <c r="D2" s="106"/>
      <c r="E2" s="106"/>
      <c r="F2" s="106"/>
      <c r="G2" s="106"/>
    </row>
    <row r="3" spans="2:7" ht="14.25">
      <c r="B3" s="43"/>
      <c r="C3" s="43"/>
      <c r="D3" s="43"/>
      <c r="E3" s="43"/>
      <c r="F3" s="43"/>
      <c r="G3" s="43"/>
    </row>
    <row r="4" spans="2:7" ht="14.25">
      <c r="B4" s="106" t="str">
        <f>'REKOD PRESTASI KELAS'!$A$4</f>
        <v>PRESTASI PERTENGAHAN TAHUN MATA PELAJARAN PENDIDIKAN MUZIK TAHUN 4 NEPTUN</v>
      </c>
      <c r="C4" s="106"/>
      <c r="D4" s="106"/>
      <c r="E4" s="106"/>
      <c r="F4" s="106"/>
      <c r="G4" s="106"/>
    </row>
    <row r="5" spans="2:7" ht="15">
      <c r="B5" s="44"/>
      <c r="C5" s="44"/>
      <c r="D5" s="44"/>
      <c r="E5" s="45"/>
      <c r="F5" s="45"/>
      <c r="G5" s="45"/>
    </row>
    <row r="6" spans="2:7" ht="15">
      <c r="B6" s="44"/>
      <c r="C6" s="44"/>
      <c r="D6" s="44"/>
      <c r="E6" s="45"/>
      <c r="F6" s="45"/>
      <c r="G6" s="45"/>
    </row>
    <row r="7" spans="2:11" ht="18">
      <c r="B7" s="45"/>
      <c r="C7" s="45"/>
      <c r="D7" s="45"/>
      <c r="E7" s="45"/>
      <c r="F7" s="45"/>
      <c r="G7" s="45"/>
      <c r="H7" s="42">
        <v>1</v>
      </c>
      <c r="J7" s="1" t="str">
        <f>'REKOD PRESTASI KELAS'!B10</f>
        <v>AINUL MARDHIAH BINTI HALIMI</v>
      </c>
      <c r="K7" s="22" t="str">
        <f>'REKOD PRESTASI KELAS'!B10</f>
        <v>AINUL MARDHIAH BINTI HALIMI</v>
      </c>
    </row>
    <row r="8" spans="2:11" ht="18">
      <c r="B8" s="46" t="s">
        <v>30</v>
      </c>
      <c r="C8" s="46"/>
      <c r="D8" s="46" t="s">
        <v>29</v>
      </c>
      <c r="E8" s="115" t="str">
        <f>VLOOKUP($H$7,'DATA MURID'!$A$5:$P$54,2)</f>
        <v>AINUL MARDHIAH BINTI HALIMI</v>
      </c>
      <c r="F8" s="115"/>
      <c r="G8" s="115"/>
      <c r="H8" s="16">
        <f>VLOOKUP($H$7,'DATA MURID'!$A$5:$P$54,16)</f>
        <v>0</v>
      </c>
      <c r="J8" s="1" t="str">
        <f>'REKOD PRESTASI KELAS'!B11</f>
        <v>AKHTAR ADIDAH BINTI MOKHTAR</v>
      </c>
      <c r="K8" s="22" t="str">
        <f>'REKOD PRESTASI KELAS'!$B$11</f>
        <v>AKHTAR ADIDAH BINTI MOKHTAR</v>
      </c>
    </row>
    <row r="9" spans="2:11" ht="18">
      <c r="B9" s="46" t="s">
        <v>31</v>
      </c>
      <c r="C9" s="46"/>
      <c r="D9" s="46" t="s">
        <v>29</v>
      </c>
      <c r="E9" s="115" t="str">
        <f>VLOOKUP($H$7,'DATA MURID'!$A$5:$P$54,3)</f>
        <v>BJ53194</v>
      </c>
      <c r="F9" s="115"/>
      <c r="G9" s="115"/>
      <c r="J9" s="1" t="str">
        <f>'REKOD PRESTASI KELAS'!B12</f>
        <v>CHARINIE A/P SUMASHENKAR</v>
      </c>
      <c r="K9" s="22" t="str">
        <f>'REKOD PRESTASI KELAS'!$B$12</f>
        <v>CHARINIE A/P SUMASHENKAR</v>
      </c>
    </row>
    <row r="10" spans="2:11" ht="18">
      <c r="B10" s="46" t="s">
        <v>32</v>
      </c>
      <c r="C10" s="46"/>
      <c r="D10" s="46" t="s">
        <v>29</v>
      </c>
      <c r="E10" s="115" t="str">
        <f>VLOOKUP($H$7,'DATA MURID'!$A$5:$P$54,4)</f>
        <v>P</v>
      </c>
      <c r="F10" s="115"/>
      <c r="G10" s="115"/>
      <c r="J10" s="1" t="str">
        <f>'REKOD PRESTASI KELAS'!B13</f>
        <v>EZZAH FATIMAH ZAHRAH BINTI DZULKAFLI</v>
      </c>
      <c r="K10" s="22" t="str">
        <f>'REKOD PRESTASI KELAS'!$B$13</f>
        <v>EZZAH FATIMAH ZAHRAH BINTI DZULKAFLI</v>
      </c>
    </row>
    <row r="11" spans="2:11" ht="18">
      <c r="B11" s="46" t="s">
        <v>33</v>
      </c>
      <c r="C11" s="46"/>
      <c r="D11" s="46" t="s">
        <v>29</v>
      </c>
      <c r="E11" s="109" t="str">
        <f>'REKOD PRESTASI KELAS'!$J$6</f>
        <v>4 NILAM</v>
      </c>
      <c r="F11" s="109"/>
      <c r="G11" s="109"/>
      <c r="J11" s="1" t="str">
        <f>'REKOD PRESTASI KELAS'!B14</f>
        <v>FARAH IWANA BINTI MOHD AZIZI</v>
      </c>
      <c r="K11" s="22" t="str">
        <f>'REKOD PRESTASI KELAS'!$B$14</f>
        <v>FARAH IWANA BINTI MOHD AZIZI</v>
      </c>
    </row>
    <row r="12" spans="2:11" ht="18">
      <c r="B12" s="46" t="s">
        <v>34</v>
      </c>
      <c r="C12" s="46"/>
      <c r="D12" s="46" t="s">
        <v>29</v>
      </c>
      <c r="E12" s="109">
        <f>'REKOD PRESTASI KELAS'!$C$6</f>
        <v>0</v>
      </c>
      <c r="F12" s="109"/>
      <c r="G12" s="109"/>
      <c r="J12" s="1" t="str">
        <f>'REKOD PRESTASI KELAS'!B15</f>
        <v>FARAH IWANI BINTI MOHD AZIZI</v>
      </c>
      <c r="K12" s="22" t="str">
        <f>'REKOD PRESTASI KELAS'!$B$15</f>
        <v>FARAH IWANI BINTI MOHD AZIZI</v>
      </c>
    </row>
    <row r="13" spans="2:11" ht="18">
      <c r="B13" s="46" t="s">
        <v>35</v>
      </c>
      <c r="C13" s="46"/>
      <c r="D13" s="46" t="s">
        <v>29</v>
      </c>
      <c r="E13" s="109" t="str">
        <f>'REKOD PRESTASI KELAS'!$C$62</f>
        <v>10 JULAI 2014</v>
      </c>
      <c r="F13" s="109"/>
      <c r="G13" s="109"/>
      <c r="J13" s="1" t="str">
        <f>'REKOD PRESTASI KELAS'!B16</f>
        <v>IFFAH MAISARAH BINTI MOHD KHAIRUNNAHAR</v>
      </c>
      <c r="K13" s="22" t="str">
        <f>'REKOD PRESTASI KELAS'!$B$16</f>
        <v>IFFAH MAISARAH BINTI MOHD KHAIRUNNAHAR</v>
      </c>
    </row>
    <row r="14" spans="2:11" ht="18">
      <c r="B14" s="45"/>
      <c r="C14" s="45"/>
      <c r="D14" s="45"/>
      <c r="E14" s="45"/>
      <c r="F14" s="45"/>
      <c r="G14" s="45"/>
      <c r="J14" s="1" t="str">
        <f>'REKOD PRESTASI KELAS'!B17</f>
        <v>IRFAH BINTI ISMAIL</v>
      </c>
      <c r="K14" s="22" t="str">
        <f>'REKOD PRESTASI KELAS'!$B$17</f>
        <v>IRFAH BINTI ISMAIL</v>
      </c>
    </row>
    <row r="15" spans="2:11" ht="18">
      <c r="B15" s="44"/>
      <c r="C15" s="44"/>
      <c r="D15" s="44"/>
      <c r="E15" s="45"/>
      <c r="F15" s="45"/>
      <c r="G15" s="45"/>
      <c r="J15" s="1" t="str">
        <f>'REKOD PRESTASI KELAS'!B18</f>
        <v>MIZA HAZZIATI BINTI HISHAM</v>
      </c>
      <c r="K15" s="22" t="str">
        <f>'REKOD PRESTASI KELAS'!$B$18</f>
        <v>MIZA HAZZIATI BINTI HISHAM</v>
      </c>
    </row>
    <row r="16" spans="2:11" ht="18">
      <c r="B16" s="46" t="s">
        <v>23</v>
      </c>
      <c r="C16" s="45"/>
      <c r="D16" s="45"/>
      <c r="E16" s="45"/>
      <c r="F16" s="45"/>
      <c r="G16" s="45"/>
      <c r="J16" s="1" t="str">
        <f>'REKOD PRESTASI KELAS'!B19</f>
        <v>NADHIRAH AFRINA BINTI M.HAZREEN AZIZ</v>
      </c>
      <c r="K16" s="22" t="str">
        <f>'REKOD PRESTASI KELAS'!$B$19</f>
        <v>NADHIRAH AFRINA BINTI M.HAZREEN AZIZ</v>
      </c>
    </row>
    <row r="17" spans="2:11" ht="18">
      <c r="B17" s="45"/>
      <c r="C17" s="45"/>
      <c r="D17" s="45"/>
      <c r="E17" s="47"/>
      <c r="F17" s="47"/>
      <c r="G17" s="47"/>
      <c r="H17" s="17"/>
      <c r="J17" s="1" t="str">
        <f>'REKOD PRESTASI KELAS'!B20</f>
        <v>NADHRAH UMAIRAH BINTI FAHMI</v>
      </c>
      <c r="K17" s="22" t="str">
        <f>'REKOD PRESTASI KELAS'!$B$20</f>
        <v>NADHRAH UMAIRAH BINTI FAHMI</v>
      </c>
    </row>
    <row r="18" spans="2:11" ht="40.5" customHeight="1">
      <c r="B18" s="110" t="s">
        <v>22</v>
      </c>
      <c r="C18" s="111"/>
      <c r="D18" s="112"/>
      <c r="E18" s="48" t="s">
        <v>111</v>
      </c>
      <c r="F18" s="113" t="s">
        <v>86</v>
      </c>
      <c r="G18" s="114"/>
      <c r="H18" s="17"/>
      <c r="J18" s="1" t="str">
        <f>'REKOD PRESTASI KELAS'!B21</f>
        <v>NUR ATIQAH BINTI KHAIRUL SYAH</v>
      </c>
      <c r="K18" s="22" t="str">
        <f>'REKOD PRESTASI KELAS'!$B$21</f>
        <v>NUR ATIQAH BINTI KHAIRUL SYAH</v>
      </c>
    </row>
    <row r="19" spans="2:11" ht="15" customHeight="1">
      <c r="B19" s="68" t="s">
        <v>8</v>
      </c>
      <c r="C19" s="69"/>
      <c r="D19" s="80"/>
      <c r="E19" s="89">
        <f>VLOOKUP($H$7,'REKOD PRESTASI KELAS'!$A$10:$L$59,5)</f>
        <v>0</v>
      </c>
      <c r="F19" s="49"/>
      <c r="G19" s="50"/>
      <c r="H19" s="17"/>
      <c r="J19" s="1" t="str">
        <f>'REKOD PRESTASI KELAS'!B22</f>
        <v>NUR BAHIYAH BINTI SARUDIN</v>
      </c>
      <c r="K19" s="22" t="str">
        <f>'REKOD PRESTASI KELAS'!$B$22</f>
        <v>NUR BAHIYAH BINTI SARUDIN</v>
      </c>
    </row>
    <row r="20" spans="2:11" ht="33" customHeight="1">
      <c r="B20" s="81"/>
      <c r="C20" s="82"/>
      <c r="D20" s="83"/>
      <c r="E20" s="90"/>
      <c r="F20" s="87" t="e">
        <f>VLOOKUP(E19,'DATA PERNYATAAN BAND'!$A$6:$C$11,2)</f>
        <v>#N/A</v>
      </c>
      <c r="G20" s="88"/>
      <c r="H20" s="17"/>
      <c r="J20" s="1" t="str">
        <f>'REKOD PRESTASI KELAS'!B23</f>
        <v>NUR HANINAH BINTI MOHD YASIN</v>
      </c>
      <c r="K20" s="22" t="str">
        <f>'REKOD PRESTASI KELAS'!$B$23</f>
        <v>NUR HANINAH BINTI MOHD YASIN</v>
      </c>
    </row>
    <row r="21" spans="2:11" ht="15" customHeight="1">
      <c r="B21" s="84"/>
      <c r="C21" s="85"/>
      <c r="D21" s="86"/>
      <c r="E21" s="91"/>
      <c r="F21" s="51"/>
      <c r="G21" s="52"/>
      <c r="H21" s="17"/>
      <c r="J21" s="1" t="str">
        <f>'REKOD PRESTASI KELAS'!B24</f>
        <v>NUR IZZREENA BINTI ISMAIL</v>
      </c>
      <c r="K21" s="22" t="str">
        <f>'REKOD PRESTASI KELAS'!$B$24</f>
        <v>NUR IZZREENA BINTI ISMAIL</v>
      </c>
    </row>
    <row r="22" spans="2:11" ht="15" customHeight="1">
      <c r="B22" s="68" t="s">
        <v>9</v>
      </c>
      <c r="C22" s="69"/>
      <c r="D22" s="80"/>
      <c r="E22" s="89">
        <f>VLOOKUP($H$7,'REKOD PRESTASI KELAS'!$A$10:$L$59,6)</f>
        <v>0</v>
      </c>
      <c r="F22" s="49"/>
      <c r="G22" s="50"/>
      <c r="H22" s="17"/>
      <c r="J22" s="1" t="str">
        <f>'REKOD PRESTASI KELAS'!B25</f>
        <v>NURDIANA BINTI ZAIRUL NIZWAN</v>
      </c>
      <c r="K22" s="22" t="str">
        <f>'REKOD PRESTASI KELAS'!$B$25</f>
        <v>NURDIANA BINTI ZAIRUL NIZWAN</v>
      </c>
    </row>
    <row r="23" spans="2:11" ht="33" customHeight="1">
      <c r="B23" s="81"/>
      <c r="C23" s="82"/>
      <c r="D23" s="83"/>
      <c r="E23" s="90"/>
      <c r="F23" s="87" t="e">
        <f>VLOOKUP(E22,'DATA PERNYATAAN BAND'!$A$16:$C$21,2)</f>
        <v>#N/A</v>
      </c>
      <c r="G23" s="88"/>
      <c r="H23" s="17"/>
      <c r="J23" s="1" t="str">
        <f>'REKOD PRESTASI KELAS'!B26</f>
        <v>NURUL AFIQAH ALLIYA BINTI ISHAK</v>
      </c>
      <c r="K23" s="22" t="str">
        <f>'REKOD PRESTASI KELAS'!$B$26</f>
        <v>NURUL AFIQAH ALLIYA BINTI ISHAK</v>
      </c>
    </row>
    <row r="24" spans="2:11" ht="15" customHeight="1">
      <c r="B24" s="84"/>
      <c r="C24" s="85"/>
      <c r="D24" s="86"/>
      <c r="E24" s="91"/>
      <c r="F24" s="53"/>
      <c r="G24" s="54"/>
      <c r="H24" s="17"/>
      <c r="J24" s="1" t="str">
        <f>'REKOD PRESTASI KELAS'!B27</f>
        <v>NURUL ASYIQIN BINTI SAPI'EE</v>
      </c>
      <c r="K24" s="22" t="str">
        <f>'REKOD PRESTASI KELAS'!$B$27</f>
        <v>NURUL ASYIQIN BINTI SAPI'EE</v>
      </c>
    </row>
    <row r="25" spans="2:11" ht="15" customHeight="1">
      <c r="B25" s="68" t="s">
        <v>10</v>
      </c>
      <c r="C25" s="69"/>
      <c r="D25" s="80"/>
      <c r="E25" s="89">
        <f>VLOOKUP($H$7,'REKOD PRESTASI KELAS'!$A$10:$L$59,7)</f>
        <v>0</v>
      </c>
      <c r="F25" s="49"/>
      <c r="G25" s="50"/>
      <c r="H25" s="17"/>
      <c r="J25" s="1" t="str">
        <f>'REKOD PRESTASI KELAS'!B28</f>
        <v>SHAKIRAH ALIAH BINTI SHAMSUL HELMY</v>
      </c>
      <c r="K25" s="22" t="str">
        <f>'REKOD PRESTASI KELAS'!$B$28</f>
        <v>SHAKIRAH ALIAH BINTI SHAMSUL HELMY</v>
      </c>
    </row>
    <row r="26" spans="2:11" ht="33" customHeight="1">
      <c r="B26" s="81"/>
      <c r="C26" s="82"/>
      <c r="D26" s="83"/>
      <c r="E26" s="90"/>
      <c r="F26" s="87" t="e">
        <f>VLOOKUP(E25,'DATA PERNYATAAN BAND'!$A$26:$C$31,2)</f>
        <v>#N/A</v>
      </c>
      <c r="G26" s="88"/>
      <c r="H26" s="17"/>
      <c r="J26" s="1" t="str">
        <f>'REKOD PRESTASI KELAS'!B29</f>
        <v>SITI AISYAH BINTI SHAHRUL NIZAM</v>
      </c>
      <c r="K26" s="22" t="str">
        <f>'REKOD PRESTASI KELAS'!$B$29</f>
        <v>SITI AISYAH BINTI SHAHRUL NIZAM</v>
      </c>
    </row>
    <row r="27" spans="2:11" ht="15" customHeight="1">
      <c r="B27" s="84"/>
      <c r="C27" s="85"/>
      <c r="D27" s="86"/>
      <c r="E27" s="91"/>
      <c r="F27" s="53"/>
      <c r="G27" s="55"/>
      <c r="H27" s="17"/>
      <c r="J27" s="1" t="str">
        <f>'REKOD PRESTASI KELAS'!B30</f>
        <v>SUSHMINTHA A/P PRAKASH</v>
      </c>
      <c r="K27" s="22" t="str">
        <f>'REKOD PRESTASI KELAS'!$B$30</f>
        <v>SUSHMINTHA A/P PRAKASH</v>
      </c>
    </row>
    <row r="28" spans="2:11" ht="15" customHeight="1">
      <c r="B28" s="68" t="s">
        <v>11</v>
      </c>
      <c r="C28" s="69"/>
      <c r="D28" s="80"/>
      <c r="E28" s="89">
        <f>VLOOKUP($H$7,'REKOD PRESTASI KELAS'!$A$10:$L$59,8)</f>
        <v>0</v>
      </c>
      <c r="F28" s="49"/>
      <c r="G28" s="50"/>
      <c r="H28" s="17"/>
      <c r="J28" s="1" t="str">
        <f>'REKOD PRESTASI KELAS'!B31</f>
        <v>VAISNAVI A/P RAMESH KUMAR</v>
      </c>
      <c r="K28" s="22" t="str">
        <f>'REKOD PRESTASI KELAS'!$B$31</f>
        <v>VAISNAVI A/P RAMESH KUMAR</v>
      </c>
    </row>
    <row r="29" spans="2:11" ht="33" customHeight="1">
      <c r="B29" s="81"/>
      <c r="C29" s="82"/>
      <c r="D29" s="83"/>
      <c r="E29" s="90"/>
      <c r="F29" s="87" t="e">
        <f>VLOOKUP(E28,'DATA PERNYATAAN BAND'!$A$36:$C$41,2)</f>
        <v>#N/A</v>
      </c>
      <c r="G29" s="88"/>
      <c r="H29" s="17"/>
      <c r="J29" s="1">
        <f>'REKOD PRESTASI KELAS'!B32</f>
        <v>0</v>
      </c>
      <c r="K29" s="22">
        <f>'REKOD PRESTASI KELAS'!$B$32</f>
        <v>0</v>
      </c>
    </row>
    <row r="30" spans="2:11" ht="15" customHeight="1">
      <c r="B30" s="84"/>
      <c r="C30" s="85"/>
      <c r="D30" s="86"/>
      <c r="E30" s="91"/>
      <c r="F30" s="53"/>
      <c r="G30" s="56"/>
      <c r="J30" s="1">
        <f>'REKOD PRESTASI KELAS'!B33</f>
        <v>0</v>
      </c>
      <c r="K30" s="22">
        <f>'REKOD PRESTASI KELAS'!$B$33</f>
        <v>0</v>
      </c>
    </row>
    <row r="31" spans="2:11" ht="15" customHeight="1">
      <c r="B31" s="95" t="s">
        <v>28</v>
      </c>
      <c r="C31" s="96"/>
      <c r="D31" s="97"/>
      <c r="E31" s="89">
        <f>VLOOKUP($H$7,'REKOD PRESTASI KELAS'!$A$10:$L$59,9)</f>
        <v>0</v>
      </c>
      <c r="F31" s="49"/>
      <c r="G31" s="50"/>
      <c r="J31" s="1">
        <f>'REKOD PRESTASI KELAS'!B34</f>
        <v>0</v>
      </c>
      <c r="K31" s="22">
        <f>'REKOD PRESTASI KELAS'!$B$34</f>
        <v>0</v>
      </c>
    </row>
    <row r="32" spans="2:11" ht="19.5" customHeight="1">
      <c r="B32" s="98"/>
      <c r="C32" s="99"/>
      <c r="D32" s="100"/>
      <c r="E32" s="90"/>
      <c r="F32" s="87" t="e">
        <f>VLOOKUP(E31,'DATA PERNYATAAN BAND'!$A$46:$C$51,2)</f>
        <v>#N/A</v>
      </c>
      <c r="G32" s="88"/>
      <c r="J32" s="1">
        <f>'REKOD PRESTASI KELAS'!B35</f>
        <v>0</v>
      </c>
      <c r="K32" s="22">
        <f>'REKOD PRESTASI KELAS'!$B$35</f>
        <v>0</v>
      </c>
    </row>
    <row r="33" spans="2:11" ht="15" customHeight="1">
      <c r="B33" s="101"/>
      <c r="C33" s="102"/>
      <c r="D33" s="103"/>
      <c r="E33" s="91"/>
      <c r="F33" s="51"/>
      <c r="G33" s="54"/>
      <c r="J33" s="1">
        <f>'REKOD PRESTASI KELAS'!B36</f>
        <v>0</v>
      </c>
      <c r="K33" s="22">
        <f>'REKOD PRESTASI KELAS'!$B$36</f>
        <v>0</v>
      </c>
    </row>
    <row r="34" spans="2:11" ht="15" customHeight="1">
      <c r="B34" s="68" t="s">
        <v>26</v>
      </c>
      <c r="C34" s="69"/>
      <c r="D34" s="80"/>
      <c r="E34" s="89">
        <f>VLOOKUP($H$7,'REKOD PRESTASI KELAS'!$A$10:$L$59,10)</f>
        <v>0</v>
      </c>
      <c r="F34" s="49"/>
      <c r="G34" s="50"/>
      <c r="J34" s="1">
        <f>'REKOD PRESTASI KELAS'!B37</f>
        <v>0</v>
      </c>
      <c r="K34" s="22">
        <f>'REKOD PRESTASI KELAS'!$B$37</f>
        <v>0</v>
      </c>
    </row>
    <row r="35" spans="2:11" ht="33" customHeight="1">
      <c r="B35" s="81"/>
      <c r="C35" s="82"/>
      <c r="D35" s="83"/>
      <c r="E35" s="90"/>
      <c r="F35" s="87" t="e">
        <f>VLOOKUP(E34,'DATA PERNYATAAN BAND'!$A$56:$C$61,2)</f>
        <v>#N/A</v>
      </c>
      <c r="G35" s="88"/>
      <c r="J35" s="1">
        <f>'REKOD PRESTASI KELAS'!B38</f>
        <v>0</v>
      </c>
      <c r="K35" s="22">
        <f>'REKOD PRESTASI KELAS'!$B$38</f>
        <v>0</v>
      </c>
    </row>
    <row r="36" spans="2:11" ht="15" customHeight="1">
      <c r="B36" s="84"/>
      <c r="C36" s="85"/>
      <c r="D36" s="86"/>
      <c r="E36" s="91"/>
      <c r="F36" s="51"/>
      <c r="G36" s="54"/>
      <c r="J36" s="1">
        <f>'REKOD PRESTASI KELAS'!B39</f>
        <v>0</v>
      </c>
      <c r="K36" s="22">
        <f>'REKOD PRESTASI KELAS'!$B$39</f>
        <v>0</v>
      </c>
    </row>
    <row r="37" spans="2:11" ht="15" customHeight="1">
      <c r="B37" s="95" t="s">
        <v>27</v>
      </c>
      <c r="C37" s="96"/>
      <c r="D37" s="97"/>
      <c r="E37" s="93">
        <f>VLOOKUP($H$7,'REKOD PRESTASI KELAS'!$A$10:$L$59,11)</f>
        <v>0</v>
      </c>
      <c r="F37" s="49"/>
      <c r="G37" s="50"/>
      <c r="J37" s="1">
        <f>'REKOD PRESTASI KELAS'!B40</f>
        <v>0</v>
      </c>
      <c r="K37" s="22">
        <f>'REKOD PRESTASI KELAS'!$B$40</f>
        <v>0</v>
      </c>
    </row>
    <row r="38" spans="2:11" ht="19.5" customHeight="1">
      <c r="B38" s="98"/>
      <c r="C38" s="99"/>
      <c r="D38" s="100"/>
      <c r="E38" s="94"/>
      <c r="F38" s="87" t="e">
        <f>VLOOKUP(E37,'DATA PERNYATAAN BAND'!$A$66:$B$71,2)</f>
        <v>#N/A</v>
      </c>
      <c r="G38" s="88"/>
      <c r="J38" s="1">
        <f>'REKOD PRESTASI KELAS'!B41</f>
        <v>0</v>
      </c>
      <c r="K38" s="22">
        <f>'REKOD PRESTASI KELAS'!$B$41</f>
        <v>0</v>
      </c>
    </row>
    <row r="39" spans="2:11" ht="15" customHeight="1">
      <c r="B39" s="101"/>
      <c r="C39" s="102"/>
      <c r="D39" s="103"/>
      <c r="E39" s="91"/>
      <c r="F39" s="57"/>
      <c r="G39" s="58"/>
      <c r="J39" s="1">
        <f>'REKOD PRESTASI KELAS'!B42</f>
        <v>0</v>
      </c>
      <c r="K39" s="22">
        <f>'REKOD PRESTASI KELAS'!$B$42</f>
        <v>0</v>
      </c>
    </row>
    <row r="40" spans="2:11" ht="18">
      <c r="B40" s="46"/>
      <c r="C40" s="46"/>
      <c r="D40" s="46"/>
      <c r="E40" s="46"/>
      <c r="F40" s="46"/>
      <c r="G40" s="46"/>
      <c r="J40" s="1">
        <f>'REKOD PRESTASI KELAS'!B43</f>
        <v>0</v>
      </c>
      <c r="K40" s="22">
        <f>'REKOD PRESTASI KELAS'!$B$43</f>
        <v>0</v>
      </c>
    </row>
    <row r="41" spans="2:11" ht="38.25" customHeight="1">
      <c r="B41" s="108" t="s">
        <v>100</v>
      </c>
      <c r="C41" s="108"/>
      <c r="D41" s="108"/>
      <c r="E41" s="59">
        <f>VLOOKUP($H$7,'REKOD PRESTASI KELAS'!$A10:$L$59,12)</f>
        <v>0</v>
      </c>
      <c r="F41" s="107" t="e">
        <f>VLOOKUP(E41,'DATA PERNYATAAN BAND'!$A$76:$B$81,2)</f>
        <v>#N/A</v>
      </c>
      <c r="G41" s="107"/>
      <c r="J41" s="1">
        <f>'REKOD PRESTASI KELAS'!B44</f>
        <v>0</v>
      </c>
      <c r="K41" s="22">
        <f>'REKOD PRESTASI KELAS'!$B$44</f>
        <v>0</v>
      </c>
    </row>
    <row r="42" spans="2:11" ht="24.75" customHeight="1">
      <c r="B42" s="60"/>
      <c r="C42" s="60"/>
      <c r="D42" s="60"/>
      <c r="E42" s="61"/>
      <c r="F42" s="45"/>
      <c r="G42" s="45"/>
      <c r="J42" s="1">
        <f>'REKOD PRESTASI KELAS'!B45</f>
        <v>0</v>
      </c>
      <c r="K42" s="22">
        <f>'REKOD PRESTASI KELAS'!$B$45</f>
        <v>0</v>
      </c>
    </row>
    <row r="43" spans="2:11" ht="24.75" customHeight="1">
      <c r="B43" s="60"/>
      <c r="C43" s="60"/>
      <c r="D43" s="60"/>
      <c r="E43" s="61"/>
      <c r="F43" s="45"/>
      <c r="G43" s="45"/>
      <c r="J43" s="1">
        <f>'REKOD PRESTASI KELAS'!B46</f>
        <v>0</v>
      </c>
      <c r="K43" s="22">
        <f>'REKOD PRESTASI KELAS'!$B$46</f>
        <v>0</v>
      </c>
    </row>
    <row r="44" spans="2:11" ht="24.75" customHeight="1">
      <c r="B44" s="60"/>
      <c r="C44" s="60"/>
      <c r="D44" s="60"/>
      <c r="E44" s="45"/>
      <c r="F44" s="45"/>
      <c r="G44" s="45"/>
      <c r="J44" s="1">
        <f>'REKOD PRESTASI KELAS'!B47</f>
        <v>0</v>
      </c>
      <c r="K44" s="22">
        <f>'REKOD PRESTASI KELAS'!$B$47</f>
        <v>0</v>
      </c>
    </row>
    <row r="45" spans="2:11" ht="24.75" customHeight="1">
      <c r="B45" s="60"/>
      <c r="C45" s="60"/>
      <c r="D45" s="60"/>
      <c r="E45" s="45"/>
      <c r="F45" s="45"/>
      <c r="G45" s="45"/>
      <c r="J45" s="1">
        <f>'REKOD PRESTASI KELAS'!B48</f>
        <v>0</v>
      </c>
      <c r="K45" s="22">
        <f>'REKOD PRESTASI KELAS'!$B$48</f>
        <v>0</v>
      </c>
    </row>
    <row r="46" spans="2:11" ht="24.75" customHeight="1">
      <c r="B46" s="60"/>
      <c r="C46" s="60"/>
      <c r="D46" s="60"/>
      <c r="E46" s="45"/>
      <c r="F46" s="45"/>
      <c r="G46" s="45"/>
      <c r="J46" s="1">
        <f>'REKOD PRESTASI KELAS'!B49</f>
        <v>0</v>
      </c>
      <c r="K46" s="22">
        <f>'REKOD PRESTASI KELAS'!$B$49</f>
        <v>0</v>
      </c>
    </row>
    <row r="47" spans="2:11" ht="24.75" customHeight="1">
      <c r="B47" s="60"/>
      <c r="C47" s="60"/>
      <c r="D47" s="60"/>
      <c r="E47" s="45"/>
      <c r="F47" s="45"/>
      <c r="G47" s="45"/>
      <c r="J47" s="1">
        <f>'REKOD PRESTASI KELAS'!B50</f>
        <v>0</v>
      </c>
      <c r="K47" s="22">
        <f>'REKOD PRESTASI KELAS'!$B$50</f>
        <v>0</v>
      </c>
    </row>
    <row r="48" spans="2:11" ht="18">
      <c r="B48" s="45"/>
      <c r="C48" s="45"/>
      <c r="D48" s="45"/>
      <c r="E48" s="45"/>
      <c r="F48" s="45"/>
      <c r="G48" s="45"/>
      <c r="J48" s="1">
        <f>'REKOD PRESTASI KELAS'!B51</f>
        <v>0</v>
      </c>
      <c r="K48" s="22">
        <f>'REKOD PRESTASI KELAS'!$B$51</f>
        <v>0</v>
      </c>
    </row>
    <row r="49" spans="2:11" ht="18">
      <c r="B49" s="45"/>
      <c r="C49" s="45"/>
      <c r="D49" s="45"/>
      <c r="E49" s="45"/>
      <c r="F49" s="45"/>
      <c r="G49" s="45"/>
      <c r="J49" s="1">
        <f>'REKOD PRESTASI KELAS'!B52</f>
        <v>0</v>
      </c>
      <c r="K49" s="22">
        <f>'REKOD PRESTASI KELAS'!$B$52</f>
        <v>0</v>
      </c>
    </row>
    <row r="50" spans="2:11" ht="18">
      <c r="B50" s="45"/>
      <c r="C50" s="45"/>
      <c r="D50" s="45"/>
      <c r="E50" s="45"/>
      <c r="F50" s="45"/>
      <c r="G50" s="45"/>
      <c r="J50" s="1">
        <f>'REKOD PRESTASI KELAS'!B53</f>
        <v>0</v>
      </c>
      <c r="K50" s="22">
        <f>'REKOD PRESTASI KELAS'!$B$53</f>
        <v>0</v>
      </c>
    </row>
    <row r="51" spans="2:11" ht="18">
      <c r="B51" s="104" t="s">
        <v>112</v>
      </c>
      <c r="C51" s="104"/>
      <c r="D51" s="104"/>
      <c r="E51" s="104"/>
      <c r="F51" s="45"/>
      <c r="G51" s="62"/>
      <c r="J51" s="1">
        <f>'REKOD PRESTASI KELAS'!B54</f>
        <v>0</v>
      </c>
      <c r="K51" s="22">
        <f>'REKOD PRESTASI KELAS'!$B$54</f>
        <v>0</v>
      </c>
    </row>
    <row r="52" spans="2:11" ht="18">
      <c r="B52" s="104">
        <f>'REKOD PRESTASI KELAS'!$C$6</f>
        <v>0</v>
      </c>
      <c r="C52" s="104"/>
      <c r="D52" s="104"/>
      <c r="E52" s="104"/>
      <c r="F52" s="45"/>
      <c r="G52" s="45"/>
      <c r="J52" s="1">
        <f>'REKOD PRESTASI KELAS'!B55</f>
        <v>0</v>
      </c>
      <c r="K52" s="22">
        <f>'REKOD PRESTASI KELAS'!$B$55</f>
        <v>0</v>
      </c>
    </row>
    <row r="53" spans="2:11" ht="18">
      <c r="B53" s="106" t="str">
        <f>'REKOD PRESTASI KELAS'!$B$6</f>
        <v> GURU PENDIDIKAN MUZIK </v>
      </c>
      <c r="C53" s="106"/>
      <c r="D53" s="106"/>
      <c r="E53" s="106"/>
      <c r="F53" s="63"/>
      <c r="G53" s="45"/>
      <c r="J53" s="1">
        <f>'REKOD PRESTASI KELAS'!B56</f>
        <v>0</v>
      </c>
      <c r="K53" s="22">
        <f>'REKOD PRESTASI KELAS'!$B$56</f>
        <v>0</v>
      </c>
    </row>
    <row r="54" spans="2:11" ht="18">
      <c r="B54" s="45"/>
      <c r="C54" s="45"/>
      <c r="D54" s="45"/>
      <c r="E54" s="45"/>
      <c r="F54" s="45"/>
      <c r="G54" s="45"/>
      <c r="J54" s="1">
        <f>'REKOD PRESTASI KELAS'!B57</f>
        <v>0</v>
      </c>
      <c r="K54" s="22">
        <f>'REKOD PRESTASI KELAS'!$B$57</f>
        <v>0</v>
      </c>
    </row>
    <row r="55" spans="2:11" ht="18">
      <c r="B55" s="45"/>
      <c r="C55" s="45"/>
      <c r="D55" s="45"/>
      <c r="E55" s="45"/>
      <c r="F55" s="45"/>
      <c r="G55" s="45"/>
      <c r="J55" s="1">
        <f>'REKOD PRESTASI KELAS'!B58</f>
        <v>0</v>
      </c>
      <c r="K55" s="22">
        <f>'REKOD PRESTASI KELAS'!$B$58</f>
        <v>0</v>
      </c>
    </row>
    <row r="56" spans="2:11" ht="18">
      <c r="B56" s="45"/>
      <c r="C56" s="45"/>
      <c r="D56" s="45"/>
      <c r="E56" s="45"/>
      <c r="F56" s="45"/>
      <c r="G56" s="45"/>
      <c r="J56" s="1">
        <f>'REKOD PRESTASI KELAS'!B59</f>
        <v>0</v>
      </c>
      <c r="K56" s="22">
        <f>'REKOD PRESTASI KELAS'!$B$59</f>
        <v>0</v>
      </c>
    </row>
    <row r="57" spans="2:11" ht="18">
      <c r="B57" s="45"/>
      <c r="C57" s="45"/>
      <c r="D57" s="45"/>
      <c r="E57" s="45"/>
      <c r="F57" s="45"/>
      <c r="G57" s="45"/>
      <c r="J57" s="1">
        <f>'REKOD PRESTASI KELAS'!B60</f>
        <v>0</v>
      </c>
      <c r="K57" s="22">
        <f>'REKOD PRESTASI KELAS'!$B$60</f>
        <v>0</v>
      </c>
    </row>
    <row r="58" spans="2:11" ht="18">
      <c r="B58" s="45"/>
      <c r="C58" s="45"/>
      <c r="D58" s="45"/>
      <c r="E58" s="45"/>
      <c r="F58" s="45"/>
      <c r="G58" s="45"/>
      <c r="K58" s="22"/>
    </row>
    <row r="59" spans="2:7" ht="14.25">
      <c r="B59" s="45"/>
      <c r="C59" s="45"/>
      <c r="D59" s="45"/>
      <c r="E59" s="45"/>
      <c r="F59" s="45"/>
      <c r="G59" s="45"/>
    </row>
    <row r="60" spans="2:7" ht="15">
      <c r="B60" s="104" t="s">
        <v>113</v>
      </c>
      <c r="C60" s="104"/>
      <c r="D60" s="104"/>
      <c r="E60" s="104"/>
      <c r="F60" s="45"/>
      <c r="G60" s="45"/>
    </row>
    <row r="61" spans="2:7" ht="15">
      <c r="B61" s="104" t="str">
        <f>'REKOD PRESTASI KELAS'!$I$67</f>
        <v>PN. RAMLAH BINTI ABDUL RAHMAN</v>
      </c>
      <c r="C61" s="104"/>
      <c r="D61" s="104"/>
      <c r="E61" s="104"/>
      <c r="F61" s="45"/>
      <c r="G61" s="45"/>
    </row>
    <row r="62" spans="2:7" ht="15" customHeight="1">
      <c r="B62" s="105" t="str">
        <f>'REKOD PRESTASI KELAS'!$I$68</f>
        <v>GURU BESAR</v>
      </c>
      <c r="C62" s="105"/>
      <c r="D62" s="105"/>
      <c r="E62" s="105"/>
      <c r="F62" s="45"/>
      <c r="G62" s="45"/>
    </row>
    <row r="63" spans="2:7" ht="14.25" customHeight="1">
      <c r="B63" s="92" t="str">
        <f>'REKOD PRESTASI KELAS'!$A$1</f>
        <v>SEKOLAH KEBANGSAAN SULTAN ABU BAKAR (1)</v>
      </c>
      <c r="C63" s="92"/>
      <c r="D63" s="92"/>
      <c r="E63" s="92"/>
      <c r="F63" s="45"/>
      <c r="G63" s="45"/>
    </row>
    <row r="64" spans="2:7" ht="14.25">
      <c r="B64" s="36"/>
      <c r="C64" s="36"/>
      <c r="D64" s="36"/>
      <c r="E64" s="36"/>
      <c r="F64" s="36"/>
      <c r="G64" s="36"/>
    </row>
    <row r="65" spans="2:7" ht="14.25">
      <c r="B65" s="36"/>
      <c r="C65" s="36"/>
      <c r="D65" s="36"/>
      <c r="E65" s="36"/>
      <c r="F65" s="36"/>
      <c r="G65" s="36"/>
    </row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</sheetData>
  <sheetProtection password="C667" sheet="1"/>
  <mergeCells count="41">
    <mergeCell ref="E10:G10"/>
    <mergeCell ref="E11:G11"/>
    <mergeCell ref="E22:E24"/>
    <mergeCell ref="B22:D24"/>
    <mergeCell ref="E13:G13"/>
    <mergeCell ref="B1:G1"/>
    <mergeCell ref="B2:G2"/>
    <mergeCell ref="B4:G4"/>
    <mergeCell ref="E19:E21"/>
    <mergeCell ref="F23:G23"/>
    <mergeCell ref="E8:G8"/>
    <mergeCell ref="E9:G9"/>
    <mergeCell ref="E12:G12"/>
    <mergeCell ref="B19:D21"/>
    <mergeCell ref="B18:D18"/>
    <mergeCell ref="F18:G18"/>
    <mergeCell ref="F20:G20"/>
    <mergeCell ref="F38:G38"/>
    <mergeCell ref="B52:E52"/>
    <mergeCell ref="E34:E36"/>
    <mergeCell ref="B31:D33"/>
    <mergeCell ref="B51:E51"/>
    <mergeCell ref="F41:G41"/>
    <mergeCell ref="B41:D41"/>
    <mergeCell ref="B63:E63"/>
    <mergeCell ref="E37:E39"/>
    <mergeCell ref="B37:D39"/>
    <mergeCell ref="B61:E61"/>
    <mergeCell ref="B62:E62"/>
    <mergeCell ref="B60:E60"/>
    <mergeCell ref="B53:E53"/>
    <mergeCell ref="B25:D27"/>
    <mergeCell ref="F35:G35"/>
    <mergeCell ref="E31:E33"/>
    <mergeCell ref="F29:G29"/>
    <mergeCell ref="F32:G32"/>
    <mergeCell ref="B34:D36"/>
    <mergeCell ref="E28:E30"/>
    <mergeCell ref="E25:E27"/>
    <mergeCell ref="B28:D30"/>
    <mergeCell ref="F26:G26"/>
  </mergeCells>
  <printOptions/>
  <pageMargins left="0.7" right="0.7" top="0.75" bottom="0.75" header="0.3" footer="0.3"/>
  <pageSetup fitToHeight="1" fitToWidth="1" orientation="portrait" paperSize="9" scale="58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A52"/>
  <sheetViews>
    <sheetView showGridLines="0" view="pageBreakPreview" zoomScale="90" zoomScaleNormal="80" zoomScaleSheetLayoutView="90" zoomScalePageLayoutView="0" workbookViewId="0" topLeftCell="A1">
      <selection activeCell="J41" sqref="J41:N41"/>
    </sheetView>
  </sheetViews>
  <sheetFormatPr defaultColWidth="6.7109375" defaultRowHeight="15"/>
  <cols>
    <col min="1" max="1" width="3.140625" style="25" customWidth="1"/>
    <col min="2" max="6" width="5.7109375" style="25" customWidth="1"/>
    <col min="7" max="7" width="6.140625" style="25" customWidth="1"/>
    <col min="8" max="31" width="5.7109375" style="25" customWidth="1"/>
    <col min="32" max="49" width="3.7109375" style="25" customWidth="1"/>
    <col min="50" max="16384" width="6.7109375" style="25" customWidth="1"/>
  </cols>
  <sheetData>
    <row r="1" spans="1:27" ht="15">
      <c r="A1" s="116" t="str">
        <f>'REKOD PRESTASI KELAS'!$A$1</f>
        <v>SEKOLAH KEBANGSAAN SULTAN ABU BAKAR (1)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</row>
    <row r="2" spans="1:27" ht="15">
      <c r="A2" s="116" t="str">
        <f>'REKOD PRESTASI KELAS'!$A$2</f>
        <v>JALAN JUNID 84000 MUAR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</row>
    <row r="3" spans="1:27" ht="8.2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1:27" ht="15.75" customHeight="1">
      <c r="A4" s="116" t="s">
        <v>108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</row>
    <row r="5" spans="1:27" ht="15">
      <c r="A5" s="116" t="str">
        <f>'REKOD PRESTASI KELAS'!$A$4</f>
        <v>PRESTASI PERTENGAHAN TAHUN MATA PELAJARAN PENDIDIKAN MUZIK TAHUN 4 NEPTUN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</row>
    <row r="10" spans="2:20" ht="11.25">
      <c r="B10" s="25" t="s">
        <v>101</v>
      </c>
      <c r="K10" s="25" t="s">
        <v>102</v>
      </c>
      <c r="T10" s="25" t="s">
        <v>103</v>
      </c>
    </row>
    <row r="11" spans="8:26" ht="11.25">
      <c r="H11" s="25">
        <f>SUM(C13:H13)</f>
        <v>0</v>
      </c>
      <c r="Q11" s="25">
        <f>SUM(L13:Q13)</f>
        <v>0</v>
      </c>
      <c r="Z11" s="25">
        <f>SUM(U13:Z13)</f>
        <v>0</v>
      </c>
    </row>
    <row r="12" spans="2:26" ht="11.25">
      <c r="B12" s="25" t="s">
        <v>1</v>
      </c>
      <c r="C12" s="26">
        <v>1</v>
      </c>
      <c r="D12" s="26">
        <v>2</v>
      </c>
      <c r="E12" s="26">
        <v>3</v>
      </c>
      <c r="F12" s="26">
        <v>4</v>
      </c>
      <c r="G12" s="26">
        <v>5</v>
      </c>
      <c r="H12" s="26">
        <v>6</v>
      </c>
      <c r="K12" s="25" t="s">
        <v>1</v>
      </c>
      <c r="L12" s="31">
        <v>1</v>
      </c>
      <c r="M12" s="31">
        <v>2</v>
      </c>
      <c r="N12" s="31">
        <v>3</v>
      </c>
      <c r="O12" s="31">
        <v>4</v>
      </c>
      <c r="P12" s="31">
        <v>5</v>
      </c>
      <c r="Q12" s="31">
        <v>6</v>
      </c>
      <c r="T12" s="25" t="s">
        <v>1</v>
      </c>
      <c r="U12" s="31">
        <v>1</v>
      </c>
      <c r="V12" s="31">
        <v>2</v>
      </c>
      <c r="W12" s="31">
        <v>3</v>
      </c>
      <c r="X12" s="31">
        <v>4</v>
      </c>
      <c r="Y12" s="31">
        <v>5</v>
      </c>
      <c r="Z12" s="31">
        <v>6</v>
      </c>
    </row>
    <row r="13" spans="2:26" ht="11.25">
      <c r="B13" s="25" t="s">
        <v>0</v>
      </c>
      <c r="C13" s="25">
        <f>COUNTIF('DATA MURID'!$E$5:$E$54,1)</f>
        <v>0</v>
      </c>
      <c r="D13" s="25">
        <f>COUNTIF('DATA MURID'!$E$5:$E$54,2)</f>
        <v>0</v>
      </c>
      <c r="E13" s="25">
        <f>COUNTIF('DATA MURID'!$E$5:$E$54,3)</f>
        <v>0</v>
      </c>
      <c r="F13" s="25">
        <f>COUNTIF('DATA MURID'!$E$5:$E$54,4)</f>
        <v>0</v>
      </c>
      <c r="G13" s="25">
        <f>COUNTIF('DATA MURID'!$E$5:$E$54,5)</f>
        <v>0</v>
      </c>
      <c r="H13" s="25">
        <f>COUNTIF('DATA MURID'!$E$5:$E$54,6)</f>
        <v>0</v>
      </c>
      <c r="K13" s="25" t="s">
        <v>0</v>
      </c>
      <c r="L13" s="26">
        <f>COUNTIF('DATA MURID'!$F$5:$F$54,1)</f>
        <v>0</v>
      </c>
      <c r="M13" s="26">
        <f>COUNTIF('DATA MURID'!$F$5:$F$54,2)</f>
        <v>0</v>
      </c>
      <c r="N13" s="26">
        <f>COUNTIF('DATA MURID'!$F$5:$F$54,3)</f>
        <v>0</v>
      </c>
      <c r="O13" s="26">
        <f>COUNTIF('DATA MURID'!$F$5:$F$54,4)</f>
        <v>0</v>
      </c>
      <c r="P13" s="26">
        <f>COUNTIF('DATA MURID'!$F$5:$F$54,5)</f>
        <v>0</v>
      </c>
      <c r="Q13" s="26">
        <f>COUNTIF('DATA MURID'!$F$5:$F$54,6)</f>
        <v>0</v>
      </c>
      <c r="T13" s="25" t="s">
        <v>0</v>
      </c>
      <c r="U13" s="25">
        <f>COUNTIF('DATA MURID'!$G$5:$G$54,1)</f>
        <v>0</v>
      </c>
      <c r="V13" s="25">
        <f>COUNTIF('DATA MURID'!$G$5:$G$54,2)</f>
        <v>0</v>
      </c>
      <c r="W13" s="25">
        <f>COUNTIF('DATA MURID'!$G$5:$G$54,3)</f>
        <v>0</v>
      </c>
      <c r="X13" s="25">
        <f>COUNTIF('DATA MURID'!$G$5:$G$54,4)</f>
        <v>0</v>
      </c>
      <c r="Y13" s="25">
        <f>COUNTIF('DATA MURID'!$G$5:$G$54,5)</f>
        <v>0</v>
      </c>
      <c r="Z13" s="25">
        <f>COUNTIF('DATA MURID'!$G$5:$G$54,6)</f>
        <v>0</v>
      </c>
    </row>
    <row r="27" spans="11:20" ht="11.25">
      <c r="K27" s="25" t="s">
        <v>105</v>
      </c>
      <c r="T27" s="25" t="s">
        <v>106</v>
      </c>
    </row>
    <row r="28" spans="2:26" ht="11.25">
      <c r="B28" s="25" t="s">
        <v>104</v>
      </c>
      <c r="Q28" s="25">
        <f>SUM(L30:Q30)</f>
        <v>0</v>
      </c>
      <c r="Z28" s="25">
        <f>SUM(U30:Z30)</f>
        <v>0</v>
      </c>
    </row>
    <row r="29" spans="8:26" ht="11.25">
      <c r="H29" s="25">
        <f>SUM(C31:H31)</f>
        <v>0</v>
      </c>
      <c r="K29" s="25" t="s">
        <v>1</v>
      </c>
      <c r="L29" s="30">
        <v>1</v>
      </c>
      <c r="M29" s="30">
        <v>2</v>
      </c>
      <c r="N29" s="30">
        <v>3</v>
      </c>
      <c r="O29" s="30">
        <v>4</v>
      </c>
      <c r="P29" s="30">
        <v>5</v>
      </c>
      <c r="Q29" s="30">
        <v>6</v>
      </c>
      <c r="T29" s="25" t="s">
        <v>1</v>
      </c>
      <c r="U29" s="31">
        <v>1</v>
      </c>
      <c r="V29" s="31">
        <v>2</v>
      </c>
      <c r="W29" s="31">
        <v>3</v>
      </c>
      <c r="X29" s="31">
        <v>4</v>
      </c>
      <c r="Y29" s="31">
        <v>5</v>
      </c>
      <c r="Z29" s="31">
        <v>6</v>
      </c>
    </row>
    <row r="30" spans="2:26" ht="11.25">
      <c r="B30" s="25" t="s">
        <v>1</v>
      </c>
      <c r="C30" s="31">
        <v>1</v>
      </c>
      <c r="D30" s="31">
        <v>2</v>
      </c>
      <c r="E30" s="31">
        <v>3</v>
      </c>
      <c r="F30" s="31">
        <v>4</v>
      </c>
      <c r="G30" s="31">
        <v>5</v>
      </c>
      <c r="H30" s="31">
        <v>6</v>
      </c>
      <c r="K30" s="25" t="s">
        <v>0</v>
      </c>
      <c r="L30" s="25">
        <f>COUNTIF('DATA MURID'!$J$5:$J$54,1)</f>
        <v>0</v>
      </c>
      <c r="M30" s="25">
        <f>COUNTIF('DATA MURID'!$J$5:$J$54,2)</f>
        <v>0</v>
      </c>
      <c r="N30" s="25">
        <f>COUNTIF('DATA MURID'!$J$5:$J$54,3)</f>
        <v>0</v>
      </c>
      <c r="O30" s="25">
        <f>COUNTIF('DATA MURID'!$J$5:$J$54,4)</f>
        <v>0</v>
      </c>
      <c r="P30" s="25">
        <f>COUNTIF('DATA MURID'!$J$5:$J$54,5)</f>
        <v>0</v>
      </c>
      <c r="Q30" s="25">
        <f>COUNTIF('DATA MURID'!$J$5:$J$54,6)</f>
        <v>0</v>
      </c>
      <c r="T30" s="25" t="s">
        <v>0</v>
      </c>
      <c r="U30" s="25">
        <f>COUNTIF('DATA MURID'!$J$5:$J$54,1)</f>
        <v>0</v>
      </c>
      <c r="V30" s="25">
        <f>COUNTIF('DATA MURID'!$J$5:$J$54,2)</f>
        <v>0</v>
      </c>
      <c r="W30" s="25">
        <f>COUNTIF('DATA MURID'!$J$5:$J$54,3)</f>
        <v>0</v>
      </c>
      <c r="X30" s="25">
        <f>COUNTIF('DATA MURID'!$J$5:$J$54,4)</f>
        <v>0</v>
      </c>
      <c r="Y30" s="25">
        <f>COUNTIF('DATA MURID'!$J$5:$J$54,5)</f>
        <v>0</v>
      </c>
      <c r="Z30" s="25">
        <f>COUNTIF('DATA MURID'!$J$5:$J$54,6)</f>
        <v>0</v>
      </c>
    </row>
    <row r="31" spans="2:8" ht="11.25">
      <c r="B31" s="25" t="s">
        <v>0</v>
      </c>
      <c r="C31" s="25">
        <f>COUNTIF('DATA MURID'!$H$5:$H$54,1)</f>
        <v>0</v>
      </c>
      <c r="D31" s="25">
        <f>COUNTIF('DATA MURID'!$H$5:$H$54,2)</f>
        <v>0</v>
      </c>
      <c r="E31" s="25">
        <f>COUNTIF('DATA MURID'!$H$5:$H$54,3)</f>
        <v>0</v>
      </c>
      <c r="F31" s="25">
        <f>COUNTIF('DATA MURID'!$H$5:$H$54,4)</f>
        <v>0</v>
      </c>
      <c r="G31" s="25">
        <f>COUNTIF('DATA MURID'!$H$5:$H$54,5)</f>
        <v>0</v>
      </c>
      <c r="H31" s="25">
        <f>COUNTIF('DATA MURID'!$H$5:$H$54,6)</f>
        <v>0</v>
      </c>
    </row>
    <row r="40" spans="10:18" ht="15.75" customHeight="1">
      <c r="J40" s="117" t="str">
        <f>'REKOD PRESTASI KELAS'!$B$62</f>
        <v>TARIKH PELAPORAN :</v>
      </c>
      <c r="K40" s="117"/>
      <c r="L40" s="117"/>
      <c r="M40" s="117"/>
      <c r="N40" s="117"/>
      <c r="O40" s="118" t="str">
        <f>'REKOD PRESTASI KELAS'!$C$62</f>
        <v>10 JULAI 2014</v>
      </c>
      <c r="P40" s="118"/>
      <c r="Q40" s="118"/>
      <c r="R40" s="118"/>
    </row>
    <row r="41" spans="10:18" ht="14.25">
      <c r="J41" s="117" t="str">
        <f>'REKOD PRESTASI KELAS'!$B$63</f>
        <v>BILANGAN MURID :</v>
      </c>
      <c r="K41" s="117"/>
      <c r="L41" s="117"/>
      <c r="M41" s="117"/>
      <c r="N41" s="117"/>
      <c r="O41" s="118">
        <f>'REKOD PRESTASI KELAS'!$C$63</f>
        <v>22</v>
      </c>
      <c r="P41" s="118"/>
      <c r="Q41" s="118"/>
      <c r="R41" s="118"/>
    </row>
    <row r="43" ht="11.25">
      <c r="B43" s="25" t="s">
        <v>107</v>
      </c>
    </row>
    <row r="44" spans="8:24" ht="11.25">
      <c r="H44" s="25">
        <f>SUM(C46:H46)</f>
        <v>0</v>
      </c>
      <c r="K44" s="27"/>
      <c r="L44" s="27"/>
      <c r="M44" s="27"/>
      <c r="N44" s="27"/>
      <c r="O44" s="27"/>
      <c r="T44" s="27"/>
      <c r="U44" s="27"/>
      <c r="V44" s="27"/>
      <c r="W44" s="27"/>
      <c r="X44" s="27"/>
    </row>
    <row r="45" spans="2:26" ht="15" customHeight="1">
      <c r="B45" s="25" t="s">
        <v>1</v>
      </c>
      <c r="C45" s="31">
        <v>1</v>
      </c>
      <c r="D45" s="31">
        <v>2</v>
      </c>
      <c r="E45" s="31">
        <v>3</v>
      </c>
      <c r="F45" s="31">
        <v>4</v>
      </c>
      <c r="G45" s="31">
        <v>5</v>
      </c>
      <c r="H45" s="31">
        <v>6</v>
      </c>
      <c r="M45" s="27"/>
      <c r="N45" s="27"/>
      <c r="O45" s="27"/>
      <c r="P45" s="27"/>
      <c r="Q45" s="27"/>
      <c r="R45" s="27"/>
      <c r="U45" s="27"/>
      <c r="V45" s="27"/>
      <c r="W45" s="27"/>
      <c r="X45" s="27"/>
      <c r="Y45" s="27"/>
      <c r="Z45" s="27"/>
    </row>
    <row r="46" spans="2:26" ht="15" customHeight="1">
      <c r="B46" s="25" t="s">
        <v>0</v>
      </c>
      <c r="C46" s="25">
        <f>COUNTIF('DATA MURID'!$N$5:$N$54,1)</f>
        <v>0</v>
      </c>
      <c r="D46" s="25">
        <f>COUNTIF('DATA MURID'!$N$5:$N$54,2)</f>
        <v>0</v>
      </c>
      <c r="E46" s="25">
        <f>COUNTIF('DATA MURID'!$N$5:$N$54,3)</f>
        <v>0</v>
      </c>
      <c r="F46" s="25">
        <f>COUNTIF('DATA MURID'!$N$5:$N$54,4)</f>
        <v>0</v>
      </c>
      <c r="G46" s="25">
        <f>COUNTIF('DATA MURID'!$N$5:$N$54,1)</f>
        <v>0</v>
      </c>
      <c r="H46" s="25">
        <f>COUNTIF('DATA MURID'!$N$5:$N$54,1)</f>
        <v>0</v>
      </c>
      <c r="M46" s="26"/>
      <c r="N46" s="26"/>
      <c r="O46" s="26"/>
      <c r="P46" s="26"/>
      <c r="Q46" s="26"/>
      <c r="R46" s="26"/>
      <c r="U46" s="27"/>
      <c r="V46" s="27"/>
      <c r="W46" s="27"/>
      <c r="X46" s="27"/>
      <c r="Y46" s="27"/>
      <c r="Z46" s="27"/>
    </row>
    <row r="47" spans="13:26" ht="15" customHeight="1">
      <c r="M47" s="26"/>
      <c r="N47" s="26"/>
      <c r="O47" s="26"/>
      <c r="P47" s="26"/>
      <c r="Q47" s="26"/>
      <c r="R47" s="26"/>
      <c r="U47" s="26"/>
      <c r="V47" s="26"/>
      <c r="W47" s="26"/>
      <c r="X47" s="26"/>
      <c r="Y47" s="26"/>
      <c r="Z47" s="26"/>
    </row>
    <row r="48" spans="21:26" ht="11.25">
      <c r="U48" s="27"/>
      <c r="V48" s="27"/>
      <c r="W48" s="27"/>
      <c r="X48" s="27"/>
      <c r="Y48" s="27"/>
      <c r="Z48" s="27"/>
    </row>
    <row r="49" spans="11:27" ht="15" customHeight="1">
      <c r="K49" s="119" t="s">
        <v>115</v>
      </c>
      <c r="L49" s="119"/>
      <c r="M49" s="119"/>
      <c r="N49" s="119"/>
      <c r="O49" s="119"/>
      <c r="P49" s="119"/>
      <c r="Q49" s="119"/>
      <c r="R49" s="26"/>
      <c r="S49" s="26"/>
      <c r="T49" s="119" t="s">
        <v>114</v>
      </c>
      <c r="U49" s="119"/>
      <c r="V49" s="119"/>
      <c r="W49" s="119"/>
      <c r="X49" s="119"/>
      <c r="Y49" s="119"/>
      <c r="Z49" s="119"/>
      <c r="AA49" s="119"/>
    </row>
    <row r="50" spans="11:27" ht="15" customHeight="1">
      <c r="K50" s="120">
        <f>'REKOD PRESTASI KELAS'!$D$67</f>
        <v>0</v>
      </c>
      <c r="L50" s="120"/>
      <c r="M50" s="120"/>
      <c r="N50" s="120"/>
      <c r="O50" s="120"/>
      <c r="P50" s="120"/>
      <c r="Q50" s="120"/>
      <c r="R50" s="3"/>
      <c r="T50" s="120" t="str">
        <f>'REKOD PRESTASI KELAS'!$I$67</f>
        <v>PN. RAMLAH BINTI ABDUL RAHMAN</v>
      </c>
      <c r="U50" s="120"/>
      <c r="V50" s="120"/>
      <c r="W50" s="120"/>
      <c r="X50" s="120"/>
      <c r="Y50" s="120"/>
      <c r="Z50" s="120"/>
      <c r="AA50" s="120"/>
    </row>
    <row r="51" spans="11:27" ht="15" customHeight="1">
      <c r="K51" s="122" t="str">
        <f>'REKOD PRESTASI KELAS'!$D$68</f>
        <v> GURU PENDIDIKAN MUZIK </v>
      </c>
      <c r="L51" s="122"/>
      <c r="M51" s="122"/>
      <c r="N51" s="122"/>
      <c r="O51" s="122"/>
      <c r="P51" s="122"/>
      <c r="Q51" s="122"/>
      <c r="R51" s="3"/>
      <c r="T51" s="121" t="str">
        <f>'REKOD PRESTASI KELAS'!$I$68</f>
        <v>GURU BESAR</v>
      </c>
      <c r="U51" s="121"/>
      <c r="V51" s="121"/>
      <c r="W51" s="121"/>
      <c r="X51" s="121"/>
      <c r="Y51" s="121"/>
      <c r="Z51" s="121"/>
      <c r="AA51" s="121"/>
    </row>
    <row r="52" spans="11:27" ht="15" customHeight="1">
      <c r="K52" s="122" t="str">
        <f>'REKOD PRESTASI KELAS'!$D$69</f>
        <v>4 NILAM</v>
      </c>
      <c r="L52" s="122"/>
      <c r="M52" s="122"/>
      <c r="N52" s="122"/>
      <c r="O52" s="122"/>
      <c r="P52" s="122"/>
      <c r="Q52" s="122"/>
      <c r="T52" s="122" t="str">
        <f>'REKOD PRESTASI KELAS'!$I$69</f>
        <v>SEKOLAH KEBANGSAAN SULTAN ABU BAKAR (1)</v>
      </c>
      <c r="U52" s="122"/>
      <c r="V52" s="122"/>
      <c r="W52" s="122"/>
      <c r="X52" s="122"/>
      <c r="Y52" s="122"/>
      <c r="Z52" s="122"/>
      <c r="AA52" s="122"/>
    </row>
  </sheetData>
  <sheetProtection password="8E35" sheet="1"/>
  <mergeCells count="16">
    <mergeCell ref="T52:AA52"/>
    <mergeCell ref="K50:Q50"/>
    <mergeCell ref="K51:Q51"/>
    <mergeCell ref="K52:Q52"/>
    <mergeCell ref="K49:Q49"/>
    <mergeCell ref="T49:AA49"/>
    <mergeCell ref="T50:AA50"/>
    <mergeCell ref="T51:AA51"/>
    <mergeCell ref="J40:N40"/>
    <mergeCell ref="J41:N41"/>
    <mergeCell ref="O40:R40"/>
    <mergeCell ref="O41:R41"/>
    <mergeCell ref="A1:AA1"/>
    <mergeCell ref="A2:AA2"/>
    <mergeCell ref="A5:AA5"/>
    <mergeCell ref="A4:AA4"/>
  </mergeCells>
  <printOptions/>
  <pageMargins left="0.7086614173228347" right="0.7086614173228347" top="0.3937007874015748" bottom="0.4330708661417323" header="0.35433070866141736" footer="0.31496062992125984"/>
  <pageSetup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Q54"/>
  <sheetViews>
    <sheetView zoomScale="60" zoomScaleNormal="60" zoomScalePageLayoutView="0" workbookViewId="0" topLeftCell="A1">
      <selection activeCell="B5" sqref="B5"/>
    </sheetView>
  </sheetViews>
  <sheetFormatPr defaultColWidth="9.140625" defaultRowHeight="15"/>
  <cols>
    <col min="1" max="1" width="6.28125" style="7" customWidth="1"/>
    <col min="2" max="2" width="42.57421875" style="7" customWidth="1"/>
    <col min="3" max="4" width="18.7109375" style="7" customWidth="1"/>
    <col min="5" max="5" width="14.140625" style="7" customWidth="1"/>
    <col min="6" max="8" width="12.7109375" style="7" customWidth="1"/>
    <col min="9" max="9" width="19.7109375" style="7" customWidth="1"/>
    <col min="10" max="10" width="9.57421875" style="7" customWidth="1"/>
    <col min="11" max="11" width="18.7109375" style="7" customWidth="1"/>
    <col min="12" max="12" width="9.140625" style="7" customWidth="1"/>
    <col min="13" max="13" width="18.7109375" style="7" customWidth="1"/>
    <col min="14" max="14" width="9.421875" style="7" customWidth="1"/>
    <col min="15" max="15" width="18.7109375" style="7" customWidth="1"/>
    <col min="16" max="16" width="20.140625" style="7" customWidth="1"/>
    <col min="17" max="17" width="12.00390625" style="7" customWidth="1"/>
    <col min="18" max="16384" width="9.140625" style="7" customWidth="1"/>
  </cols>
  <sheetData>
    <row r="1" spans="1:9" ht="24.75" customHeight="1">
      <c r="A1" s="126" t="s">
        <v>36</v>
      </c>
      <c r="B1" s="126"/>
      <c r="C1" s="126"/>
      <c r="D1" s="126"/>
      <c r="E1" s="126"/>
      <c r="F1" s="126"/>
      <c r="G1" s="126"/>
      <c r="H1" s="126"/>
      <c r="I1" s="126"/>
    </row>
    <row r="3" spans="1:17" ht="65.25" customHeight="1">
      <c r="A3" s="123" t="s">
        <v>0</v>
      </c>
      <c r="B3" s="123" t="s">
        <v>6</v>
      </c>
      <c r="C3" s="127" t="s">
        <v>5</v>
      </c>
      <c r="D3" s="123" t="s">
        <v>4</v>
      </c>
      <c r="E3" s="124" t="s">
        <v>2</v>
      </c>
      <c r="F3" s="125"/>
      <c r="G3" s="125"/>
      <c r="H3" s="125"/>
      <c r="I3" s="125"/>
      <c r="J3" s="124" t="s">
        <v>15</v>
      </c>
      <c r="K3" s="124"/>
      <c r="L3" s="124" t="s">
        <v>3</v>
      </c>
      <c r="M3" s="124"/>
      <c r="N3" s="124" t="s">
        <v>16</v>
      </c>
      <c r="O3" s="124"/>
      <c r="P3" s="124" t="s">
        <v>17</v>
      </c>
      <c r="Q3" s="124" t="s">
        <v>88</v>
      </c>
    </row>
    <row r="4" spans="1:17" ht="95.25" customHeight="1">
      <c r="A4" s="123"/>
      <c r="B4" s="123"/>
      <c r="C4" s="127"/>
      <c r="D4" s="123"/>
      <c r="E4" s="8" t="s">
        <v>18</v>
      </c>
      <c r="F4" s="8" t="s">
        <v>19</v>
      </c>
      <c r="G4" s="8" t="s">
        <v>20</v>
      </c>
      <c r="H4" s="8" t="s">
        <v>21</v>
      </c>
      <c r="I4" s="9" t="s">
        <v>12</v>
      </c>
      <c r="J4" s="8" t="s">
        <v>1</v>
      </c>
      <c r="K4" s="9" t="s">
        <v>13</v>
      </c>
      <c r="L4" s="8" t="s">
        <v>1</v>
      </c>
      <c r="M4" s="9" t="s">
        <v>14</v>
      </c>
      <c r="N4" s="8" t="s">
        <v>1</v>
      </c>
      <c r="O4" s="9" t="s">
        <v>110</v>
      </c>
      <c r="P4" s="124"/>
      <c r="Q4" s="124"/>
    </row>
    <row r="5" spans="1:17" ht="24.75" customHeight="1">
      <c r="A5" s="10">
        <v>1</v>
      </c>
      <c r="B5" s="41" t="str">
        <f>'REKOD PRESTASI KELAS'!B10</f>
        <v>AINUL MARDHIAH BINTI HALIMI</v>
      </c>
      <c r="C5" s="11" t="str">
        <f>'REKOD PRESTASI KELAS'!C10</f>
        <v>BJ53194</v>
      </c>
      <c r="D5" s="12" t="str">
        <f>'REKOD PRESTASI KELAS'!D10</f>
        <v>P</v>
      </c>
      <c r="E5" s="14">
        <f>'REKOD PRESTASI KELAS'!E10</f>
        <v>0</v>
      </c>
      <c r="F5" s="14">
        <f>'REKOD PRESTASI KELAS'!F10</f>
        <v>0</v>
      </c>
      <c r="G5" s="14">
        <f>'REKOD PRESTASI KELAS'!G10</f>
        <v>0</v>
      </c>
      <c r="H5" s="14">
        <f>'REKOD PRESTASI KELAS'!H10</f>
        <v>0</v>
      </c>
      <c r="I5" s="13">
        <f>SUM(E5:H5)/24*6</f>
        <v>0</v>
      </c>
      <c r="J5" s="14">
        <f>'REKOD PRESTASI KELAS'!I10</f>
        <v>0</v>
      </c>
      <c r="K5" s="13">
        <f>J5/6*2</f>
        <v>0</v>
      </c>
      <c r="L5" s="14">
        <f>'REKOD PRESTASI KELAS'!J10</f>
        <v>0</v>
      </c>
      <c r="M5" s="13">
        <f aca="true" t="shared" si="0" ref="M5:O54">L5/6*1</f>
        <v>0</v>
      </c>
      <c r="N5" s="14">
        <f>'REKOD PRESTASI KELAS'!K10</f>
        <v>0</v>
      </c>
      <c r="O5" s="13">
        <f t="shared" si="0"/>
        <v>0</v>
      </c>
      <c r="P5" s="13">
        <f>ROUNDDOWN((SUM(I5,K5,M5,O5)/10*6),0)</f>
        <v>0</v>
      </c>
      <c r="Q5" s="14">
        <f>'REKOD PRESTASI KELAS'!$L$10</f>
        <v>0</v>
      </c>
    </row>
    <row r="6" spans="1:17" ht="24.75" customHeight="1">
      <c r="A6" s="10">
        <v>2</v>
      </c>
      <c r="B6" s="10" t="str">
        <f>'REKOD PRESTASI KELAS'!B11</f>
        <v>AKHTAR ADIDAH BINTI MOKHTAR</v>
      </c>
      <c r="C6" s="11" t="str">
        <f>'REKOD PRESTASI KELAS'!C11</f>
        <v>BH53444</v>
      </c>
      <c r="D6" s="12" t="str">
        <f>'REKOD PRESTASI KELAS'!D11</f>
        <v>P</v>
      </c>
      <c r="E6" s="14">
        <f>'REKOD PRESTASI KELAS'!E11</f>
        <v>0</v>
      </c>
      <c r="F6" s="14">
        <f>'REKOD PRESTASI KELAS'!F11</f>
        <v>0</v>
      </c>
      <c r="G6" s="14">
        <f>'REKOD PRESTASI KELAS'!G11</f>
        <v>0</v>
      </c>
      <c r="H6" s="14">
        <f>'REKOD PRESTASI KELAS'!H11</f>
        <v>0</v>
      </c>
      <c r="I6" s="13">
        <f aca="true" t="shared" si="1" ref="I6:I54">SUM(E6:H6)/24*6</f>
        <v>0</v>
      </c>
      <c r="J6" s="14">
        <f>'REKOD PRESTASI KELAS'!I11</f>
        <v>0</v>
      </c>
      <c r="K6" s="13">
        <f aca="true" t="shared" si="2" ref="K6:K54">J6/6*2</f>
        <v>0</v>
      </c>
      <c r="L6" s="14">
        <f>'REKOD PRESTASI KELAS'!J11</f>
        <v>0</v>
      </c>
      <c r="M6" s="13">
        <f t="shared" si="0"/>
        <v>0</v>
      </c>
      <c r="N6" s="14">
        <f>'REKOD PRESTASI KELAS'!K11</f>
        <v>0</v>
      </c>
      <c r="O6" s="13">
        <f t="shared" si="0"/>
        <v>0</v>
      </c>
      <c r="P6" s="13">
        <f aca="true" t="shared" si="3" ref="P6:P54">ROUNDDOWN((SUM(I6,K6,M6,O6)/10*6),0)</f>
        <v>0</v>
      </c>
      <c r="Q6" s="14">
        <f>'REKOD PRESTASI KELAS'!$L$11</f>
        <v>0</v>
      </c>
    </row>
    <row r="7" spans="1:17" ht="24.75" customHeight="1">
      <c r="A7" s="10">
        <v>3</v>
      </c>
      <c r="B7" s="10" t="str">
        <f>'REKOD PRESTASI KELAS'!B12</f>
        <v>CHARINIE A/P SUMASHENKAR</v>
      </c>
      <c r="C7" s="11" t="str">
        <f>'REKOD PRESTASI KELAS'!C12</f>
        <v>BK06301</v>
      </c>
      <c r="D7" s="12" t="str">
        <f>'REKOD PRESTASI KELAS'!D12</f>
        <v>P</v>
      </c>
      <c r="E7" s="14">
        <f>'REKOD PRESTASI KELAS'!E12</f>
        <v>0</v>
      </c>
      <c r="F7" s="14">
        <f>'REKOD PRESTASI KELAS'!F12</f>
        <v>0</v>
      </c>
      <c r="G7" s="14">
        <f>'REKOD PRESTASI KELAS'!G12</f>
        <v>0</v>
      </c>
      <c r="H7" s="14">
        <f>'REKOD PRESTASI KELAS'!H12</f>
        <v>0</v>
      </c>
      <c r="I7" s="13">
        <f t="shared" si="1"/>
        <v>0</v>
      </c>
      <c r="J7" s="14">
        <f>'REKOD PRESTASI KELAS'!I12</f>
        <v>0</v>
      </c>
      <c r="K7" s="13">
        <f t="shared" si="2"/>
        <v>0</v>
      </c>
      <c r="L7" s="14">
        <f>'REKOD PRESTASI KELAS'!J12</f>
        <v>0</v>
      </c>
      <c r="M7" s="13">
        <f t="shared" si="0"/>
        <v>0</v>
      </c>
      <c r="N7" s="14">
        <f>'REKOD PRESTASI KELAS'!K12</f>
        <v>0</v>
      </c>
      <c r="O7" s="13">
        <f t="shared" si="0"/>
        <v>0</v>
      </c>
      <c r="P7" s="13">
        <f t="shared" si="3"/>
        <v>0</v>
      </c>
      <c r="Q7" s="14">
        <f>'REKOD PRESTASI KELAS'!$L$12</f>
        <v>0</v>
      </c>
    </row>
    <row r="8" spans="1:17" ht="24.75" customHeight="1">
      <c r="A8" s="10">
        <v>4</v>
      </c>
      <c r="B8" s="10" t="str">
        <f>'REKOD PRESTASI KELAS'!B13</f>
        <v>EZZAH FATIMAH ZAHRAH BINTI DZULKAFLI</v>
      </c>
      <c r="C8" s="11" t="str">
        <f>'REKOD PRESTASI KELAS'!C13</f>
        <v>BH58340</v>
      </c>
      <c r="D8" s="12" t="str">
        <f>'REKOD PRESTASI KELAS'!D13</f>
        <v>P</v>
      </c>
      <c r="E8" s="14">
        <f>'REKOD PRESTASI KELAS'!E13</f>
        <v>0</v>
      </c>
      <c r="F8" s="14">
        <f>'REKOD PRESTASI KELAS'!F13</f>
        <v>0</v>
      </c>
      <c r="G8" s="14">
        <f>'REKOD PRESTASI KELAS'!G13</f>
        <v>0</v>
      </c>
      <c r="H8" s="14">
        <f>'REKOD PRESTASI KELAS'!H13</f>
        <v>0</v>
      </c>
      <c r="I8" s="13">
        <f t="shared" si="1"/>
        <v>0</v>
      </c>
      <c r="J8" s="14">
        <f>'REKOD PRESTASI KELAS'!I13</f>
        <v>0</v>
      </c>
      <c r="K8" s="13">
        <f t="shared" si="2"/>
        <v>0</v>
      </c>
      <c r="L8" s="14">
        <f>'REKOD PRESTASI KELAS'!J13</f>
        <v>0</v>
      </c>
      <c r="M8" s="13">
        <f t="shared" si="0"/>
        <v>0</v>
      </c>
      <c r="N8" s="14">
        <f>'REKOD PRESTASI KELAS'!K13</f>
        <v>0</v>
      </c>
      <c r="O8" s="13">
        <f t="shared" si="0"/>
        <v>0</v>
      </c>
      <c r="P8" s="13">
        <f t="shared" si="3"/>
        <v>0</v>
      </c>
      <c r="Q8" s="14">
        <f>'REKOD PRESTASI KELAS'!$L$13</f>
        <v>0</v>
      </c>
    </row>
    <row r="9" spans="1:17" ht="24.75" customHeight="1">
      <c r="A9" s="10">
        <v>5</v>
      </c>
      <c r="B9" s="10" t="str">
        <f>'REKOD PRESTASI KELAS'!B14</f>
        <v>FARAH IWANA BINTI MOHD AZIZI</v>
      </c>
      <c r="C9" s="11" t="str">
        <f>'REKOD PRESTASI KELAS'!C14</f>
        <v>BH45124</v>
      </c>
      <c r="D9" s="12" t="str">
        <f>'REKOD PRESTASI KELAS'!D14</f>
        <v>P</v>
      </c>
      <c r="E9" s="14">
        <f>'REKOD PRESTASI KELAS'!E14</f>
        <v>0</v>
      </c>
      <c r="F9" s="14">
        <f>'REKOD PRESTASI KELAS'!F14</f>
        <v>0</v>
      </c>
      <c r="G9" s="14">
        <f>'REKOD PRESTASI KELAS'!G14</f>
        <v>0</v>
      </c>
      <c r="H9" s="14">
        <f>'REKOD PRESTASI KELAS'!H14</f>
        <v>0</v>
      </c>
      <c r="I9" s="13">
        <f t="shared" si="1"/>
        <v>0</v>
      </c>
      <c r="J9" s="14">
        <f>'REKOD PRESTASI KELAS'!I14</f>
        <v>0</v>
      </c>
      <c r="K9" s="13">
        <f t="shared" si="2"/>
        <v>0</v>
      </c>
      <c r="L9" s="14">
        <f>'REKOD PRESTASI KELAS'!J14</f>
        <v>0</v>
      </c>
      <c r="M9" s="13">
        <f t="shared" si="0"/>
        <v>0</v>
      </c>
      <c r="N9" s="14">
        <f>'REKOD PRESTASI KELAS'!K14</f>
        <v>0</v>
      </c>
      <c r="O9" s="13">
        <f t="shared" si="0"/>
        <v>0</v>
      </c>
      <c r="P9" s="13">
        <f t="shared" si="3"/>
        <v>0</v>
      </c>
      <c r="Q9" s="14">
        <f>'REKOD PRESTASI KELAS'!$L$14</f>
        <v>0</v>
      </c>
    </row>
    <row r="10" spans="1:17" ht="24.75" customHeight="1">
      <c r="A10" s="10">
        <v>6</v>
      </c>
      <c r="B10" s="10" t="str">
        <f>'REKOD PRESTASI KELAS'!B15</f>
        <v>FARAH IWANI BINTI MOHD AZIZI</v>
      </c>
      <c r="C10" s="11" t="str">
        <f>'REKOD PRESTASI KELAS'!C15</f>
        <v>BH45128</v>
      </c>
      <c r="D10" s="12" t="str">
        <f>'REKOD PRESTASI KELAS'!D15</f>
        <v>P</v>
      </c>
      <c r="E10" s="14">
        <f>'REKOD PRESTASI KELAS'!E15</f>
        <v>0</v>
      </c>
      <c r="F10" s="14">
        <f>'REKOD PRESTASI KELAS'!F15</f>
        <v>0</v>
      </c>
      <c r="G10" s="14">
        <f>'REKOD PRESTASI KELAS'!G15</f>
        <v>0</v>
      </c>
      <c r="H10" s="14">
        <f>'REKOD PRESTASI KELAS'!H15</f>
        <v>0</v>
      </c>
      <c r="I10" s="13">
        <f t="shared" si="1"/>
        <v>0</v>
      </c>
      <c r="J10" s="14">
        <f>'REKOD PRESTASI KELAS'!I15</f>
        <v>0</v>
      </c>
      <c r="K10" s="13">
        <f t="shared" si="2"/>
        <v>0</v>
      </c>
      <c r="L10" s="14">
        <f>'REKOD PRESTASI KELAS'!J15</f>
        <v>0</v>
      </c>
      <c r="M10" s="13">
        <f t="shared" si="0"/>
        <v>0</v>
      </c>
      <c r="N10" s="14">
        <f>'REKOD PRESTASI KELAS'!K15</f>
        <v>0</v>
      </c>
      <c r="O10" s="13">
        <f t="shared" si="0"/>
        <v>0</v>
      </c>
      <c r="P10" s="13">
        <f t="shared" si="3"/>
        <v>0</v>
      </c>
      <c r="Q10" s="14">
        <f>'REKOD PRESTASI KELAS'!$L$15</f>
        <v>0</v>
      </c>
    </row>
    <row r="11" spans="1:17" ht="24.75" customHeight="1">
      <c r="A11" s="10">
        <v>7</v>
      </c>
      <c r="B11" s="10" t="str">
        <f>'REKOD PRESTASI KELAS'!B16</f>
        <v>IFFAH MAISARAH BINTI MOHD KHAIRUNNAHAR</v>
      </c>
      <c r="C11" s="11" t="str">
        <f>'REKOD PRESTASI KELAS'!C16</f>
        <v>BJ87421</v>
      </c>
      <c r="D11" s="12" t="str">
        <f>'REKOD PRESTASI KELAS'!D16</f>
        <v>P</v>
      </c>
      <c r="E11" s="14">
        <f>'REKOD PRESTASI KELAS'!E16</f>
        <v>0</v>
      </c>
      <c r="F11" s="14">
        <f>'REKOD PRESTASI KELAS'!F16</f>
        <v>0</v>
      </c>
      <c r="G11" s="14">
        <f>'REKOD PRESTASI KELAS'!G16</f>
        <v>0</v>
      </c>
      <c r="H11" s="14">
        <f>'REKOD PRESTASI KELAS'!H16</f>
        <v>0</v>
      </c>
      <c r="I11" s="13">
        <f t="shared" si="1"/>
        <v>0</v>
      </c>
      <c r="J11" s="14">
        <f>'REKOD PRESTASI KELAS'!I16</f>
        <v>0</v>
      </c>
      <c r="K11" s="13">
        <f t="shared" si="2"/>
        <v>0</v>
      </c>
      <c r="L11" s="14">
        <f>'REKOD PRESTASI KELAS'!J16</f>
        <v>0</v>
      </c>
      <c r="M11" s="13">
        <f t="shared" si="0"/>
        <v>0</v>
      </c>
      <c r="N11" s="14">
        <f>'REKOD PRESTASI KELAS'!K16</f>
        <v>0</v>
      </c>
      <c r="O11" s="13">
        <f t="shared" si="0"/>
        <v>0</v>
      </c>
      <c r="P11" s="13">
        <f t="shared" si="3"/>
        <v>0</v>
      </c>
      <c r="Q11" s="14">
        <f>'REKOD PRESTASI KELAS'!$L$16</f>
        <v>0</v>
      </c>
    </row>
    <row r="12" spans="1:17" ht="24.75" customHeight="1">
      <c r="A12" s="10">
        <v>8</v>
      </c>
      <c r="B12" s="10" t="str">
        <f>'REKOD PRESTASI KELAS'!B17</f>
        <v>IRFAH BINTI ISMAIL</v>
      </c>
      <c r="C12" s="11" t="str">
        <f>'REKOD PRESTASI KELAS'!C17</f>
        <v>BH24365</v>
      </c>
      <c r="D12" s="12" t="str">
        <f>'REKOD PRESTASI KELAS'!D17</f>
        <v>P</v>
      </c>
      <c r="E12" s="14">
        <f>'REKOD PRESTASI KELAS'!E17</f>
        <v>0</v>
      </c>
      <c r="F12" s="14">
        <f>'REKOD PRESTASI KELAS'!F17</f>
        <v>0</v>
      </c>
      <c r="G12" s="14">
        <f>'REKOD PRESTASI KELAS'!G17</f>
        <v>0</v>
      </c>
      <c r="H12" s="14">
        <f>'REKOD PRESTASI KELAS'!H17</f>
        <v>0</v>
      </c>
      <c r="I12" s="13">
        <f t="shared" si="1"/>
        <v>0</v>
      </c>
      <c r="J12" s="14">
        <f>'REKOD PRESTASI KELAS'!I17</f>
        <v>0</v>
      </c>
      <c r="K12" s="13">
        <f t="shared" si="2"/>
        <v>0</v>
      </c>
      <c r="L12" s="14">
        <f>'REKOD PRESTASI KELAS'!J17</f>
        <v>0</v>
      </c>
      <c r="M12" s="13">
        <f t="shared" si="0"/>
        <v>0</v>
      </c>
      <c r="N12" s="14">
        <f>'REKOD PRESTASI KELAS'!K17</f>
        <v>0</v>
      </c>
      <c r="O12" s="13">
        <f t="shared" si="0"/>
        <v>0</v>
      </c>
      <c r="P12" s="13">
        <f t="shared" si="3"/>
        <v>0</v>
      </c>
      <c r="Q12" s="14">
        <f>'REKOD PRESTASI KELAS'!$L$17</f>
        <v>0</v>
      </c>
    </row>
    <row r="13" spans="1:17" ht="24.75" customHeight="1">
      <c r="A13" s="10">
        <v>9</v>
      </c>
      <c r="B13" s="10" t="str">
        <f>'REKOD PRESTASI KELAS'!B18</f>
        <v>MIZA HAZZIATI BINTI HISHAM</v>
      </c>
      <c r="C13" s="11" t="str">
        <f>'REKOD PRESTASI KELAS'!C18</f>
        <v>BK06644</v>
      </c>
      <c r="D13" s="12" t="str">
        <f>'REKOD PRESTASI KELAS'!D18</f>
        <v>P</v>
      </c>
      <c r="E13" s="14">
        <f>'REKOD PRESTASI KELAS'!E18</f>
        <v>0</v>
      </c>
      <c r="F13" s="14">
        <f>'REKOD PRESTASI KELAS'!F18</f>
        <v>0</v>
      </c>
      <c r="G13" s="14">
        <f>'REKOD PRESTASI KELAS'!G18</f>
        <v>0</v>
      </c>
      <c r="H13" s="14">
        <f>'REKOD PRESTASI KELAS'!H18</f>
        <v>0</v>
      </c>
      <c r="I13" s="13">
        <f t="shared" si="1"/>
        <v>0</v>
      </c>
      <c r="J13" s="14">
        <f>'REKOD PRESTASI KELAS'!I18</f>
        <v>0</v>
      </c>
      <c r="K13" s="13">
        <f t="shared" si="2"/>
        <v>0</v>
      </c>
      <c r="L13" s="14">
        <f>'REKOD PRESTASI KELAS'!J18</f>
        <v>0</v>
      </c>
      <c r="M13" s="13">
        <f t="shared" si="0"/>
        <v>0</v>
      </c>
      <c r="N13" s="14">
        <f>'REKOD PRESTASI KELAS'!K18</f>
        <v>0</v>
      </c>
      <c r="O13" s="13">
        <f t="shared" si="0"/>
        <v>0</v>
      </c>
      <c r="P13" s="13">
        <f t="shared" si="3"/>
        <v>0</v>
      </c>
      <c r="Q13" s="14">
        <f>'REKOD PRESTASI KELAS'!$L$18</f>
        <v>0</v>
      </c>
    </row>
    <row r="14" spans="1:17" ht="24.75" customHeight="1">
      <c r="A14" s="10">
        <v>10</v>
      </c>
      <c r="B14" s="10" t="str">
        <f>'REKOD PRESTASI KELAS'!B19</f>
        <v>NADHIRAH AFRINA BINTI M.HAZREEN AZIZ</v>
      </c>
      <c r="C14" s="11" t="str">
        <f>'REKOD PRESTASI KELAS'!C19</f>
        <v>BK00828</v>
      </c>
      <c r="D14" s="12" t="str">
        <f>'REKOD PRESTASI KELAS'!D19</f>
        <v>P</v>
      </c>
      <c r="E14" s="14">
        <f>'REKOD PRESTASI KELAS'!E19</f>
        <v>0</v>
      </c>
      <c r="F14" s="14">
        <f>'REKOD PRESTASI KELAS'!F19</f>
        <v>0</v>
      </c>
      <c r="G14" s="14">
        <f>'REKOD PRESTASI KELAS'!G19</f>
        <v>0</v>
      </c>
      <c r="H14" s="14">
        <f>'REKOD PRESTASI KELAS'!H19</f>
        <v>0</v>
      </c>
      <c r="I14" s="13">
        <f t="shared" si="1"/>
        <v>0</v>
      </c>
      <c r="J14" s="14">
        <f>'REKOD PRESTASI KELAS'!I19</f>
        <v>0</v>
      </c>
      <c r="K14" s="13">
        <f t="shared" si="2"/>
        <v>0</v>
      </c>
      <c r="L14" s="14">
        <f>'REKOD PRESTASI KELAS'!J19</f>
        <v>0</v>
      </c>
      <c r="M14" s="13">
        <f t="shared" si="0"/>
        <v>0</v>
      </c>
      <c r="N14" s="14">
        <f>'REKOD PRESTASI KELAS'!K19</f>
        <v>0</v>
      </c>
      <c r="O14" s="13">
        <f t="shared" si="0"/>
        <v>0</v>
      </c>
      <c r="P14" s="13">
        <f t="shared" si="3"/>
        <v>0</v>
      </c>
      <c r="Q14" s="14">
        <f>'REKOD PRESTASI KELAS'!$L$19</f>
        <v>0</v>
      </c>
    </row>
    <row r="15" spans="1:17" ht="24.75" customHeight="1">
      <c r="A15" s="10">
        <v>11</v>
      </c>
      <c r="B15" s="10" t="str">
        <f>'REKOD PRESTASI KELAS'!B20</f>
        <v>NADHRAH UMAIRAH BINTI FAHMI</v>
      </c>
      <c r="C15" s="11" t="str">
        <f>'REKOD PRESTASI KELAS'!C20</f>
        <v>BH45976</v>
      </c>
      <c r="D15" s="12" t="str">
        <f>'REKOD PRESTASI KELAS'!D20</f>
        <v>P</v>
      </c>
      <c r="E15" s="14">
        <f>'REKOD PRESTASI KELAS'!E20</f>
        <v>0</v>
      </c>
      <c r="F15" s="14">
        <f>'REKOD PRESTASI KELAS'!F20</f>
        <v>0</v>
      </c>
      <c r="G15" s="14">
        <f>'REKOD PRESTASI KELAS'!G20</f>
        <v>0</v>
      </c>
      <c r="H15" s="14">
        <f>'REKOD PRESTASI KELAS'!H20</f>
        <v>0</v>
      </c>
      <c r="I15" s="13">
        <f t="shared" si="1"/>
        <v>0</v>
      </c>
      <c r="J15" s="14">
        <f>'REKOD PRESTASI KELAS'!I20</f>
        <v>0</v>
      </c>
      <c r="K15" s="13">
        <f t="shared" si="2"/>
        <v>0</v>
      </c>
      <c r="L15" s="14">
        <f>'REKOD PRESTASI KELAS'!J20</f>
        <v>0</v>
      </c>
      <c r="M15" s="13">
        <f t="shared" si="0"/>
        <v>0</v>
      </c>
      <c r="N15" s="14">
        <f>'REKOD PRESTASI KELAS'!K20</f>
        <v>0</v>
      </c>
      <c r="O15" s="13">
        <f t="shared" si="0"/>
        <v>0</v>
      </c>
      <c r="P15" s="13">
        <f t="shared" si="3"/>
        <v>0</v>
      </c>
      <c r="Q15" s="14">
        <f>'REKOD PRESTASI KELAS'!$L$20</f>
        <v>0</v>
      </c>
    </row>
    <row r="16" spans="1:17" ht="24.75" customHeight="1">
      <c r="A16" s="10">
        <v>12</v>
      </c>
      <c r="B16" s="10" t="str">
        <f>'REKOD PRESTASI KELAS'!B21</f>
        <v>NUR ATIQAH BINTI KHAIRUL SYAH</v>
      </c>
      <c r="C16" s="11" t="str">
        <f>'REKOD PRESTASI KELAS'!C21</f>
        <v>BG14012</v>
      </c>
      <c r="D16" s="12" t="str">
        <f>'REKOD PRESTASI KELAS'!D21</f>
        <v>P</v>
      </c>
      <c r="E16" s="14">
        <f>'REKOD PRESTASI KELAS'!E21</f>
        <v>0</v>
      </c>
      <c r="F16" s="14">
        <f>'REKOD PRESTASI KELAS'!F21</f>
        <v>0</v>
      </c>
      <c r="G16" s="14">
        <f>'REKOD PRESTASI KELAS'!G21</f>
        <v>0</v>
      </c>
      <c r="H16" s="14">
        <f>'REKOD PRESTASI KELAS'!H21</f>
        <v>0</v>
      </c>
      <c r="I16" s="13">
        <f t="shared" si="1"/>
        <v>0</v>
      </c>
      <c r="J16" s="14">
        <f>'REKOD PRESTASI KELAS'!I21</f>
        <v>0</v>
      </c>
      <c r="K16" s="13">
        <f t="shared" si="2"/>
        <v>0</v>
      </c>
      <c r="L16" s="14">
        <f>'REKOD PRESTASI KELAS'!J21</f>
        <v>0</v>
      </c>
      <c r="M16" s="13">
        <f t="shared" si="0"/>
        <v>0</v>
      </c>
      <c r="N16" s="14">
        <f>'REKOD PRESTASI KELAS'!K21</f>
        <v>0</v>
      </c>
      <c r="O16" s="13">
        <f t="shared" si="0"/>
        <v>0</v>
      </c>
      <c r="P16" s="13">
        <f t="shared" si="3"/>
        <v>0</v>
      </c>
      <c r="Q16" s="14">
        <f>'REKOD PRESTASI KELAS'!$L$21</f>
        <v>0</v>
      </c>
    </row>
    <row r="17" spans="1:17" ht="24.75" customHeight="1">
      <c r="A17" s="10">
        <v>13</v>
      </c>
      <c r="B17" s="10" t="str">
        <f>'REKOD PRESTASI KELAS'!B22</f>
        <v>NUR BAHIYAH BINTI SARUDIN</v>
      </c>
      <c r="C17" s="11" t="str">
        <f>'REKOD PRESTASI KELAS'!C22</f>
        <v>BG04130</v>
      </c>
      <c r="D17" s="12" t="str">
        <f>'REKOD PRESTASI KELAS'!D22</f>
        <v>P</v>
      </c>
      <c r="E17" s="14">
        <f>'REKOD PRESTASI KELAS'!E22</f>
        <v>0</v>
      </c>
      <c r="F17" s="14">
        <f>'REKOD PRESTASI KELAS'!F22</f>
        <v>0</v>
      </c>
      <c r="G17" s="14">
        <f>'REKOD PRESTASI KELAS'!G22</f>
        <v>0</v>
      </c>
      <c r="H17" s="14">
        <f>'REKOD PRESTASI KELAS'!H22</f>
        <v>0</v>
      </c>
      <c r="I17" s="13">
        <f t="shared" si="1"/>
        <v>0</v>
      </c>
      <c r="J17" s="14">
        <f>'REKOD PRESTASI KELAS'!I22</f>
        <v>0</v>
      </c>
      <c r="K17" s="13">
        <f t="shared" si="2"/>
        <v>0</v>
      </c>
      <c r="L17" s="14">
        <f>'REKOD PRESTASI KELAS'!J22</f>
        <v>0</v>
      </c>
      <c r="M17" s="13">
        <f t="shared" si="0"/>
        <v>0</v>
      </c>
      <c r="N17" s="14">
        <f>'REKOD PRESTASI KELAS'!K22</f>
        <v>0</v>
      </c>
      <c r="O17" s="13">
        <f t="shared" si="0"/>
        <v>0</v>
      </c>
      <c r="P17" s="13">
        <f t="shared" si="3"/>
        <v>0</v>
      </c>
      <c r="Q17" s="14">
        <f>'REKOD PRESTASI KELAS'!$L$22</f>
        <v>0</v>
      </c>
    </row>
    <row r="18" spans="1:17" ht="24.75" customHeight="1">
      <c r="A18" s="10">
        <v>14</v>
      </c>
      <c r="B18" s="10" t="str">
        <f>'REKOD PRESTASI KELAS'!B23</f>
        <v>NUR HANINAH BINTI MOHD YASIN</v>
      </c>
      <c r="C18" s="11" t="str">
        <f>'REKOD PRESTASI KELAS'!C23</f>
        <v>BH53148</v>
      </c>
      <c r="D18" s="12" t="str">
        <f>'REKOD PRESTASI KELAS'!D23</f>
        <v>P</v>
      </c>
      <c r="E18" s="14">
        <f>'REKOD PRESTASI KELAS'!E23</f>
        <v>0</v>
      </c>
      <c r="F18" s="14">
        <f>'REKOD PRESTASI KELAS'!F23</f>
        <v>0</v>
      </c>
      <c r="G18" s="14">
        <f>'REKOD PRESTASI KELAS'!G23</f>
        <v>0</v>
      </c>
      <c r="H18" s="14">
        <f>'REKOD PRESTASI KELAS'!H23</f>
        <v>0</v>
      </c>
      <c r="I18" s="13">
        <f t="shared" si="1"/>
        <v>0</v>
      </c>
      <c r="J18" s="14">
        <f>'REKOD PRESTASI KELAS'!I23</f>
        <v>0</v>
      </c>
      <c r="K18" s="13">
        <f t="shared" si="2"/>
        <v>0</v>
      </c>
      <c r="L18" s="14">
        <f>'REKOD PRESTASI KELAS'!J23</f>
        <v>0</v>
      </c>
      <c r="M18" s="13">
        <f t="shared" si="0"/>
        <v>0</v>
      </c>
      <c r="N18" s="14">
        <f>'REKOD PRESTASI KELAS'!K23</f>
        <v>0</v>
      </c>
      <c r="O18" s="13">
        <f t="shared" si="0"/>
        <v>0</v>
      </c>
      <c r="P18" s="13">
        <f t="shared" si="3"/>
        <v>0</v>
      </c>
      <c r="Q18" s="14">
        <f>'REKOD PRESTASI KELAS'!$L$23</f>
        <v>0</v>
      </c>
    </row>
    <row r="19" spans="1:17" ht="24.75" customHeight="1">
      <c r="A19" s="10">
        <v>15</v>
      </c>
      <c r="B19" s="10" t="str">
        <f>'REKOD PRESTASI KELAS'!B24</f>
        <v>NUR IZZREENA BINTI ISMAIL</v>
      </c>
      <c r="C19" s="11" t="str">
        <f>'REKOD PRESTASI KELAS'!C24</f>
        <v>BJ92955</v>
      </c>
      <c r="D19" s="12" t="str">
        <f>'REKOD PRESTASI KELAS'!D24</f>
        <v>P</v>
      </c>
      <c r="E19" s="14">
        <f>'REKOD PRESTASI KELAS'!E24</f>
        <v>0</v>
      </c>
      <c r="F19" s="14">
        <f>'REKOD PRESTASI KELAS'!F24</f>
        <v>0</v>
      </c>
      <c r="G19" s="14">
        <f>'REKOD PRESTASI KELAS'!G24</f>
        <v>0</v>
      </c>
      <c r="H19" s="14">
        <f>'REKOD PRESTASI KELAS'!H24</f>
        <v>0</v>
      </c>
      <c r="I19" s="13">
        <f t="shared" si="1"/>
        <v>0</v>
      </c>
      <c r="J19" s="14">
        <f>'REKOD PRESTASI KELAS'!I24</f>
        <v>0</v>
      </c>
      <c r="K19" s="13">
        <f t="shared" si="2"/>
        <v>0</v>
      </c>
      <c r="L19" s="14">
        <f>'REKOD PRESTASI KELAS'!J24</f>
        <v>0</v>
      </c>
      <c r="M19" s="13">
        <f t="shared" si="0"/>
        <v>0</v>
      </c>
      <c r="N19" s="14">
        <f>'REKOD PRESTASI KELAS'!K24</f>
        <v>0</v>
      </c>
      <c r="O19" s="13">
        <f t="shared" si="0"/>
        <v>0</v>
      </c>
      <c r="P19" s="13">
        <f t="shared" si="3"/>
        <v>0</v>
      </c>
      <c r="Q19" s="14">
        <f>'REKOD PRESTASI KELAS'!$L$24</f>
        <v>0</v>
      </c>
    </row>
    <row r="20" spans="1:17" ht="24.75" customHeight="1">
      <c r="A20" s="10">
        <v>16</v>
      </c>
      <c r="B20" s="10" t="str">
        <f>'REKOD PRESTASI KELAS'!B25</f>
        <v>NURDIANA BINTI ZAIRUL NIZWAN</v>
      </c>
      <c r="C20" s="11" t="str">
        <f>'REKOD PRESTASI KELAS'!C25</f>
        <v>BH45550</v>
      </c>
      <c r="D20" s="12" t="str">
        <f>'REKOD PRESTASI KELAS'!D25</f>
        <v>P</v>
      </c>
      <c r="E20" s="14">
        <f>'REKOD PRESTASI KELAS'!E25</f>
        <v>0</v>
      </c>
      <c r="F20" s="14">
        <f>'REKOD PRESTASI KELAS'!F25</f>
        <v>0</v>
      </c>
      <c r="G20" s="14">
        <f>'REKOD PRESTASI KELAS'!G25</f>
        <v>0</v>
      </c>
      <c r="H20" s="14">
        <f>'REKOD PRESTASI KELAS'!H25</f>
        <v>0</v>
      </c>
      <c r="I20" s="13">
        <f t="shared" si="1"/>
        <v>0</v>
      </c>
      <c r="J20" s="14">
        <f>'REKOD PRESTASI KELAS'!I25</f>
        <v>0</v>
      </c>
      <c r="K20" s="13">
        <f t="shared" si="2"/>
        <v>0</v>
      </c>
      <c r="L20" s="14">
        <f>'REKOD PRESTASI KELAS'!J25</f>
        <v>0</v>
      </c>
      <c r="M20" s="13">
        <f t="shared" si="0"/>
        <v>0</v>
      </c>
      <c r="N20" s="14">
        <f>'REKOD PRESTASI KELAS'!K25</f>
        <v>0</v>
      </c>
      <c r="O20" s="13">
        <f t="shared" si="0"/>
        <v>0</v>
      </c>
      <c r="P20" s="13">
        <f t="shared" si="3"/>
        <v>0</v>
      </c>
      <c r="Q20" s="14">
        <f>'REKOD PRESTASI KELAS'!$L$25</f>
        <v>0</v>
      </c>
    </row>
    <row r="21" spans="1:17" ht="24.75" customHeight="1">
      <c r="A21" s="10">
        <v>17</v>
      </c>
      <c r="B21" s="10" t="str">
        <f>'REKOD PRESTASI KELAS'!B26</f>
        <v>NURUL AFIQAH ALLIYA BINTI ISHAK</v>
      </c>
      <c r="C21" s="11" t="str">
        <f>'REKOD PRESTASI KELAS'!C26</f>
        <v>BK06820</v>
      </c>
      <c r="D21" s="12" t="str">
        <f>'REKOD PRESTASI KELAS'!D26</f>
        <v>P</v>
      </c>
      <c r="E21" s="14">
        <f>'REKOD PRESTASI KELAS'!E26</f>
        <v>0</v>
      </c>
      <c r="F21" s="14">
        <f>'REKOD PRESTASI KELAS'!F26</f>
        <v>0</v>
      </c>
      <c r="G21" s="14">
        <f>'REKOD PRESTASI KELAS'!G26</f>
        <v>0</v>
      </c>
      <c r="H21" s="14">
        <f>'REKOD PRESTASI KELAS'!H26</f>
        <v>0</v>
      </c>
      <c r="I21" s="13">
        <f t="shared" si="1"/>
        <v>0</v>
      </c>
      <c r="J21" s="14">
        <f>'REKOD PRESTASI KELAS'!I26</f>
        <v>0</v>
      </c>
      <c r="K21" s="13">
        <f t="shared" si="2"/>
        <v>0</v>
      </c>
      <c r="L21" s="14">
        <f>'REKOD PRESTASI KELAS'!J26</f>
        <v>0</v>
      </c>
      <c r="M21" s="13">
        <f t="shared" si="0"/>
        <v>0</v>
      </c>
      <c r="N21" s="14">
        <f>'REKOD PRESTASI KELAS'!K26</f>
        <v>0</v>
      </c>
      <c r="O21" s="13">
        <f t="shared" si="0"/>
        <v>0</v>
      </c>
      <c r="P21" s="13">
        <f t="shared" si="3"/>
        <v>0</v>
      </c>
      <c r="Q21" s="14">
        <f>'REKOD PRESTASI KELAS'!$L$26</f>
        <v>0</v>
      </c>
    </row>
    <row r="22" spans="1:17" ht="24.75" customHeight="1">
      <c r="A22" s="10">
        <v>18</v>
      </c>
      <c r="B22" s="10" t="str">
        <f>'REKOD PRESTASI KELAS'!B27</f>
        <v>NURUL ASYIQIN BINTI SAPI'EE</v>
      </c>
      <c r="C22" s="11" t="str">
        <f>'REKOD PRESTASI KELAS'!C27</f>
        <v>BG02306</v>
      </c>
      <c r="D22" s="12" t="str">
        <f>'REKOD PRESTASI KELAS'!D27</f>
        <v>P</v>
      </c>
      <c r="E22" s="14">
        <f>'REKOD PRESTASI KELAS'!E27</f>
        <v>0</v>
      </c>
      <c r="F22" s="14">
        <f>'REKOD PRESTASI KELAS'!F27</f>
        <v>0</v>
      </c>
      <c r="G22" s="14">
        <f>'REKOD PRESTASI KELAS'!G27</f>
        <v>0</v>
      </c>
      <c r="H22" s="14">
        <f>'REKOD PRESTASI KELAS'!H27</f>
        <v>0</v>
      </c>
      <c r="I22" s="13">
        <f t="shared" si="1"/>
        <v>0</v>
      </c>
      <c r="J22" s="14">
        <f>'REKOD PRESTASI KELAS'!I27</f>
        <v>0</v>
      </c>
      <c r="K22" s="13">
        <f t="shared" si="2"/>
        <v>0</v>
      </c>
      <c r="L22" s="14">
        <f>'REKOD PRESTASI KELAS'!J27</f>
        <v>0</v>
      </c>
      <c r="M22" s="13">
        <f t="shared" si="0"/>
        <v>0</v>
      </c>
      <c r="N22" s="14">
        <f>'REKOD PRESTASI KELAS'!K27</f>
        <v>0</v>
      </c>
      <c r="O22" s="13">
        <f t="shared" si="0"/>
        <v>0</v>
      </c>
      <c r="P22" s="13">
        <f t="shared" si="3"/>
        <v>0</v>
      </c>
      <c r="Q22" s="14">
        <f>'REKOD PRESTASI KELAS'!$L$27</f>
        <v>0</v>
      </c>
    </row>
    <row r="23" spans="1:17" ht="24.75" customHeight="1">
      <c r="A23" s="10">
        <v>19</v>
      </c>
      <c r="B23" s="10" t="str">
        <f>'REKOD PRESTASI KELAS'!B28</f>
        <v>SHAKIRAH ALIAH BINTI SHAMSUL HELMY</v>
      </c>
      <c r="C23" s="11" t="str">
        <f>'REKOD PRESTASI KELAS'!C28</f>
        <v>BG44300</v>
      </c>
      <c r="D23" s="12" t="str">
        <f>'REKOD PRESTASI KELAS'!D28</f>
        <v>P</v>
      </c>
      <c r="E23" s="14">
        <f>'REKOD PRESTASI KELAS'!E28</f>
        <v>0</v>
      </c>
      <c r="F23" s="14">
        <f>'REKOD PRESTASI KELAS'!F28</f>
        <v>0</v>
      </c>
      <c r="G23" s="14">
        <f>'REKOD PRESTASI KELAS'!G28</f>
        <v>0</v>
      </c>
      <c r="H23" s="14">
        <f>'REKOD PRESTASI KELAS'!H28</f>
        <v>0</v>
      </c>
      <c r="I23" s="13">
        <f t="shared" si="1"/>
        <v>0</v>
      </c>
      <c r="J23" s="14">
        <f>'REKOD PRESTASI KELAS'!I28</f>
        <v>0</v>
      </c>
      <c r="K23" s="13">
        <f t="shared" si="2"/>
        <v>0</v>
      </c>
      <c r="L23" s="14">
        <f>'REKOD PRESTASI KELAS'!J28</f>
        <v>0</v>
      </c>
      <c r="M23" s="13">
        <f t="shared" si="0"/>
        <v>0</v>
      </c>
      <c r="N23" s="14">
        <f>'REKOD PRESTASI KELAS'!K28</f>
        <v>0</v>
      </c>
      <c r="O23" s="13">
        <f t="shared" si="0"/>
        <v>0</v>
      </c>
      <c r="P23" s="13">
        <f t="shared" si="3"/>
        <v>0</v>
      </c>
      <c r="Q23" s="14">
        <f>'REKOD PRESTASI KELAS'!$L$28</f>
        <v>0</v>
      </c>
    </row>
    <row r="24" spans="1:17" ht="24.75" customHeight="1">
      <c r="A24" s="10">
        <v>20</v>
      </c>
      <c r="B24" s="10" t="str">
        <f>'REKOD PRESTASI KELAS'!B29</f>
        <v>SITI AISYAH BINTI SHAHRUL NIZAM</v>
      </c>
      <c r="C24" s="11" t="str">
        <f>'REKOD PRESTASI KELAS'!C29</f>
        <v>BG04008</v>
      </c>
      <c r="D24" s="12" t="str">
        <f>'REKOD PRESTASI KELAS'!D29</f>
        <v>P</v>
      </c>
      <c r="E24" s="14">
        <f>'REKOD PRESTASI KELAS'!E29</f>
        <v>0</v>
      </c>
      <c r="F24" s="14">
        <f>'REKOD PRESTASI KELAS'!F29</f>
        <v>0</v>
      </c>
      <c r="G24" s="14">
        <f>'REKOD PRESTASI KELAS'!G29</f>
        <v>0</v>
      </c>
      <c r="H24" s="14">
        <f>'REKOD PRESTASI KELAS'!H29</f>
        <v>0</v>
      </c>
      <c r="I24" s="13">
        <f t="shared" si="1"/>
        <v>0</v>
      </c>
      <c r="J24" s="14">
        <f>'REKOD PRESTASI KELAS'!I29</f>
        <v>0</v>
      </c>
      <c r="K24" s="13">
        <f t="shared" si="2"/>
        <v>0</v>
      </c>
      <c r="L24" s="14">
        <f>'REKOD PRESTASI KELAS'!J29</f>
        <v>0</v>
      </c>
      <c r="M24" s="13">
        <f t="shared" si="0"/>
        <v>0</v>
      </c>
      <c r="N24" s="14">
        <f>'REKOD PRESTASI KELAS'!K29</f>
        <v>0</v>
      </c>
      <c r="O24" s="13">
        <f t="shared" si="0"/>
        <v>0</v>
      </c>
      <c r="P24" s="13">
        <f t="shared" si="3"/>
        <v>0</v>
      </c>
      <c r="Q24" s="14">
        <f>'REKOD PRESTASI KELAS'!$L$29</f>
        <v>0</v>
      </c>
    </row>
    <row r="25" spans="1:17" ht="24.75" customHeight="1">
      <c r="A25" s="10">
        <v>21</v>
      </c>
      <c r="B25" s="10" t="str">
        <f>'REKOD PRESTASI KELAS'!B30</f>
        <v>SUSHMINTHA A/P PRAKASH</v>
      </c>
      <c r="C25" s="11" t="str">
        <f>'REKOD PRESTASI KELAS'!C30</f>
        <v>BH40042</v>
      </c>
      <c r="D25" s="12" t="str">
        <f>'REKOD PRESTASI KELAS'!D30</f>
        <v>P</v>
      </c>
      <c r="E25" s="14">
        <f>'REKOD PRESTASI KELAS'!E30</f>
        <v>0</v>
      </c>
      <c r="F25" s="14">
        <f>'REKOD PRESTASI KELAS'!F30</f>
        <v>0</v>
      </c>
      <c r="G25" s="14">
        <f>'REKOD PRESTASI KELAS'!G30</f>
        <v>0</v>
      </c>
      <c r="H25" s="14">
        <f>'REKOD PRESTASI KELAS'!H30</f>
        <v>0</v>
      </c>
      <c r="I25" s="13">
        <f t="shared" si="1"/>
        <v>0</v>
      </c>
      <c r="J25" s="14">
        <f>'REKOD PRESTASI KELAS'!I30</f>
        <v>0</v>
      </c>
      <c r="K25" s="13">
        <f t="shared" si="2"/>
        <v>0</v>
      </c>
      <c r="L25" s="14">
        <f>'REKOD PRESTASI KELAS'!J30</f>
        <v>0</v>
      </c>
      <c r="M25" s="13">
        <f t="shared" si="0"/>
        <v>0</v>
      </c>
      <c r="N25" s="14">
        <f>'REKOD PRESTASI KELAS'!K30</f>
        <v>0</v>
      </c>
      <c r="O25" s="13">
        <f t="shared" si="0"/>
        <v>0</v>
      </c>
      <c r="P25" s="13">
        <f t="shared" si="3"/>
        <v>0</v>
      </c>
      <c r="Q25" s="14">
        <f>'REKOD PRESTASI KELAS'!$L$30</f>
        <v>0</v>
      </c>
    </row>
    <row r="26" spans="1:17" ht="24.75" customHeight="1">
      <c r="A26" s="10">
        <v>22</v>
      </c>
      <c r="B26" s="10" t="str">
        <f>'REKOD PRESTASI KELAS'!B31</f>
        <v>VAISNAVI A/P RAMESH KUMAR</v>
      </c>
      <c r="C26" s="11" t="str">
        <f>'REKOD PRESTASI KELAS'!C31</f>
        <v>BH42755</v>
      </c>
      <c r="D26" s="12" t="str">
        <f>'REKOD PRESTASI KELAS'!D31</f>
        <v>P</v>
      </c>
      <c r="E26" s="14">
        <f>'REKOD PRESTASI KELAS'!E31</f>
        <v>0</v>
      </c>
      <c r="F26" s="14">
        <f>'REKOD PRESTASI KELAS'!F31</f>
        <v>0</v>
      </c>
      <c r="G26" s="14">
        <f>'REKOD PRESTASI KELAS'!G31</f>
        <v>0</v>
      </c>
      <c r="H26" s="14">
        <f>'REKOD PRESTASI KELAS'!H31</f>
        <v>0</v>
      </c>
      <c r="I26" s="13">
        <f t="shared" si="1"/>
        <v>0</v>
      </c>
      <c r="J26" s="14">
        <f>'REKOD PRESTASI KELAS'!I31</f>
        <v>0</v>
      </c>
      <c r="K26" s="13">
        <f t="shared" si="2"/>
        <v>0</v>
      </c>
      <c r="L26" s="14">
        <f>'REKOD PRESTASI KELAS'!J31</f>
        <v>0</v>
      </c>
      <c r="M26" s="13">
        <f t="shared" si="0"/>
        <v>0</v>
      </c>
      <c r="N26" s="14">
        <f>'REKOD PRESTASI KELAS'!K31</f>
        <v>0</v>
      </c>
      <c r="O26" s="13">
        <f t="shared" si="0"/>
        <v>0</v>
      </c>
      <c r="P26" s="13">
        <f t="shared" si="3"/>
        <v>0</v>
      </c>
      <c r="Q26" s="14">
        <f>'REKOD PRESTASI KELAS'!$L$31</f>
        <v>0</v>
      </c>
    </row>
    <row r="27" spans="1:17" ht="24.75" customHeight="1">
      <c r="A27" s="10">
        <v>23</v>
      </c>
      <c r="B27" s="10">
        <f>'REKOD PRESTASI KELAS'!B32</f>
        <v>0</v>
      </c>
      <c r="C27" s="11">
        <f>'REKOD PRESTASI KELAS'!C32</f>
        <v>0</v>
      </c>
      <c r="D27" s="12">
        <f>'REKOD PRESTASI KELAS'!D32</f>
        <v>0</v>
      </c>
      <c r="E27" s="14">
        <f>'REKOD PRESTASI KELAS'!E32</f>
        <v>0</v>
      </c>
      <c r="F27" s="14">
        <f>'REKOD PRESTASI KELAS'!F32</f>
        <v>0</v>
      </c>
      <c r="G27" s="14">
        <f>'REKOD PRESTASI KELAS'!G32</f>
        <v>0</v>
      </c>
      <c r="H27" s="14">
        <f>'REKOD PRESTASI KELAS'!H32</f>
        <v>0</v>
      </c>
      <c r="I27" s="13">
        <f t="shared" si="1"/>
        <v>0</v>
      </c>
      <c r="J27" s="14">
        <f>'REKOD PRESTASI KELAS'!I32</f>
        <v>0</v>
      </c>
      <c r="K27" s="13">
        <f t="shared" si="2"/>
        <v>0</v>
      </c>
      <c r="L27" s="14">
        <f>'REKOD PRESTASI KELAS'!J32</f>
        <v>0</v>
      </c>
      <c r="M27" s="13">
        <f t="shared" si="0"/>
        <v>0</v>
      </c>
      <c r="N27" s="14">
        <f>'REKOD PRESTASI KELAS'!K32</f>
        <v>0</v>
      </c>
      <c r="O27" s="13">
        <f t="shared" si="0"/>
        <v>0</v>
      </c>
      <c r="P27" s="13">
        <f t="shared" si="3"/>
        <v>0</v>
      </c>
      <c r="Q27" s="14">
        <f>'REKOD PRESTASI KELAS'!$L$32</f>
        <v>0</v>
      </c>
    </row>
    <row r="28" spans="1:17" ht="24.75" customHeight="1">
      <c r="A28" s="10">
        <v>24</v>
      </c>
      <c r="B28" s="10">
        <f>'REKOD PRESTASI KELAS'!B33</f>
        <v>0</v>
      </c>
      <c r="C28" s="11">
        <f>'REKOD PRESTASI KELAS'!C33</f>
        <v>0</v>
      </c>
      <c r="D28" s="12">
        <f>'REKOD PRESTASI KELAS'!D33</f>
        <v>0</v>
      </c>
      <c r="E28" s="14">
        <f>'REKOD PRESTASI KELAS'!E33</f>
        <v>0</v>
      </c>
      <c r="F28" s="14">
        <f>'REKOD PRESTASI KELAS'!F33</f>
        <v>0</v>
      </c>
      <c r="G28" s="14">
        <f>'REKOD PRESTASI KELAS'!G33</f>
        <v>0</v>
      </c>
      <c r="H28" s="14">
        <f>'REKOD PRESTASI KELAS'!H33</f>
        <v>0</v>
      </c>
      <c r="I28" s="13">
        <f t="shared" si="1"/>
        <v>0</v>
      </c>
      <c r="J28" s="14">
        <f>'REKOD PRESTASI KELAS'!I33</f>
        <v>0</v>
      </c>
      <c r="K28" s="13">
        <f t="shared" si="2"/>
        <v>0</v>
      </c>
      <c r="L28" s="14">
        <f>'REKOD PRESTASI KELAS'!J33</f>
        <v>0</v>
      </c>
      <c r="M28" s="13">
        <f t="shared" si="0"/>
        <v>0</v>
      </c>
      <c r="N28" s="14">
        <f>'REKOD PRESTASI KELAS'!K33</f>
        <v>0</v>
      </c>
      <c r="O28" s="13">
        <f t="shared" si="0"/>
        <v>0</v>
      </c>
      <c r="P28" s="13">
        <f t="shared" si="3"/>
        <v>0</v>
      </c>
      <c r="Q28" s="14">
        <f>'REKOD PRESTASI KELAS'!$L$33</f>
        <v>0</v>
      </c>
    </row>
    <row r="29" spans="1:17" ht="24.75" customHeight="1">
      <c r="A29" s="10">
        <v>25</v>
      </c>
      <c r="B29" s="10">
        <f>'REKOD PRESTASI KELAS'!B34</f>
        <v>0</v>
      </c>
      <c r="C29" s="11">
        <f>'REKOD PRESTASI KELAS'!C34</f>
        <v>0</v>
      </c>
      <c r="D29" s="12">
        <f>'REKOD PRESTASI KELAS'!D34</f>
        <v>0</v>
      </c>
      <c r="E29" s="14">
        <f>'REKOD PRESTASI KELAS'!E34</f>
        <v>0</v>
      </c>
      <c r="F29" s="14">
        <f>'REKOD PRESTASI KELAS'!F34</f>
        <v>0</v>
      </c>
      <c r="G29" s="14">
        <f>'REKOD PRESTASI KELAS'!G34</f>
        <v>0</v>
      </c>
      <c r="H29" s="14">
        <f>'REKOD PRESTASI KELAS'!H34</f>
        <v>0</v>
      </c>
      <c r="I29" s="13">
        <f t="shared" si="1"/>
        <v>0</v>
      </c>
      <c r="J29" s="14">
        <f>'REKOD PRESTASI KELAS'!I34</f>
        <v>0</v>
      </c>
      <c r="K29" s="13">
        <f t="shared" si="2"/>
        <v>0</v>
      </c>
      <c r="L29" s="14">
        <f>'REKOD PRESTASI KELAS'!J34</f>
        <v>0</v>
      </c>
      <c r="M29" s="13">
        <f t="shared" si="0"/>
        <v>0</v>
      </c>
      <c r="N29" s="14">
        <f>'REKOD PRESTASI KELAS'!K34</f>
        <v>0</v>
      </c>
      <c r="O29" s="13">
        <f t="shared" si="0"/>
        <v>0</v>
      </c>
      <c r="P29" s="13">
        <f t="shared" si="3"/>
        <v>0</v>
      </c>
      <c r="Q29" s="14">
        <f>'REKOD PRESTASI KELAS'!$L$34</f>
        <v>0</v>
      </c>
    </row>
    <row r="30" spans="1:17" ht="24.75" customHeight="1">
      <c r="A30" s="10">
        <v>26</v>
      </c>
      <c r="B30" s="10">
        <f>'REKOD PRESTASI KELAS'!B35</f>
        <v>0</v>
      </c>
      <c r="C30" s="11">
        <f>'REKOD PRESTASI KELAS'!C35</f>
        <v>0</v>
      </c>
      <c r="D30" s="12">
        <f>'REKOD PRESTASI KELAS'!D35</f>
        <v>0</v>
      </c>
      <c r="E30" s="14">
        <f>'REKOD PRESTASI KELAS'!E35</f>
        <v>0</v>
      </c>
      <c r="F30" s="14">
        <f>'REKOD PRESTASI KELAS'!F35</f>
        <v>0</v>
      </c>
      <c r="G30" s="14">
        <f>'REKOD PRESTASI KELAS'!G35</f>
        <v>0</v>
      </c>
      <c r="H30" s="14">
        <f>'REKOD PRESTASI KELAS'!H35</f>
        <v>0</v>
      </c>
      <c r="I30" s="13">
        <f t="shared" si="1"/>
        <v>0</v>
      </c>
      <c r="J30" s="14">
        <f>'REKOD PRESTASI KELAS'!I35</f>
        <v>0</v>
      </c>
      <c r="K30" s="13">
        <f t="shared" si="2"/>
        <v>0</v>
      </c>
      <c r="L30" s="14">
        <f>'REKOD PRESTASI KELAS'!J35</f>
        <v>0</v>
      </c>
      <c r="M30" s="13">
        <f t="shared" si="0"/>
        <v>0</v>
      </c>
      <c r="N30" s="14">
        <f>'REKOD PRESTASI KELAS'!K35</f>
        <v>0</v>
      </c>
      <c r="O30" s="13">
        <f t="shared" si="0"/>
        <v>0</v>
      </c>
      <c r="P30" s="13">
        <f t="shared" si="3"/>
        <v>0</v>
      </c>
      <c r="Q30" s="14">
        <f>'REKOD PRESTASI KELAS'!$L$35</f>
        <v>0</v>
      </c>
    </row>
    <row r="31" spans="1:17" ht="24.75" customHeight="1">
      <c r="A31" s="10">
        <v>27</v>
      </c>
      <c r="B31" s="10">
        <f>'REKOD PRESTASI KELAS'!B36</f>
        <v>0</v>
      </c>
      <c r="C31" s="11">
        <f>'REKOD PRESTASI KELAS'!C36</f>
        <v>0</v>
      </c>
      <c r="D31" s="12">
        <f>'REKOD PRESTASI KELAS'!D36</f>
        <v>0</v>
      </c>
      <c r="E31" s="14">
        <f>'REKOD PRESTASI KELAS'!E36</f>
        <v>0</v>
      </c>
      <c r="F31" s="14">
        <f>'REKOD PRESTASI KELAS'!F36</f>
        <v>0</v>
      </c>
      <c r="G31" s="14">
        <f>'REKOD PRESTASI KELAS'!G36</f>
        <v>0</v>
      </c>
      <c r="H31" s="14">
        <f>'REKOD PRESTASI KELAS'!H36</f>
        <v>0</v>
      </c>
      <c r="I31" s="13">
        <f t="shared" si="1"/>
        <v>0</v>
      </c>
      <c r="J31" s="14">
        <f>'REKOD PRESTASI KELAS'!I36</f>
        <v>0</v>
      </c>
      <c r="K31" s="13">
        <f t="shared" si="2"/>
        <v>0</v>
      </c>
      <c r="L31" s="14">
        <f>'REKOD PRESTASI KELAS'!J36</f>
        <v>0</v>
      </c>
      <c r="M31" s="13">
        <f t="shared" si="0"/>
        <v>0</v>
      </c>
      <c r="N31" s="14">
        <f>'REKOD PRESTASI KELAS'!K36</f>
        <v>0</v>
      </c>
      <c r="O31" s="13">
        <f t="shared" si="0"/>
        <v>0</v>
      </c>
      <c r="P31" s="13">
        <f t="shared" si="3"/>
        <v>0</v>
      </c>
      <c r="Q31" s="14">
        <f>'REKOD PRESTASI KELAS'!$L$36</f>
        <v>0</v>
      </c>
    </row>
    <row r="32" spans="1:17" ht="24.75" customHeight="1">
      <c r="A32" s="10">
        <v>28</v>
      </c>
      <c r="B32" s="10">
        <f>'REKOD PRESTASI KELAS'!B37</f>
        <v>0</v>
      </c>
      <c r="C32" s="11">
        <f>'REKOD PRESTASI KELAS'!C37</f>
        <v>0</v>
      </c>
      <c r="D32" s="12">
        <f>'REKOD PRESTASI KELAS'!D37</f>
        <v>0</v>
      </c>
      <c r="E32" s="14">
        <f>'REKOD PRESTASI KELAS'!E37</f>
        <v>0</v>
      </c>
      <c r="F32" s="14">
        <f>'REKOD PRESTASI KELAS'!F37</f>
        <v>0</v>
      </c>
      <c r="G32" s="14">
        <f>'REKOD PRESTASI KELAS'!G37</f>
        <v>0</v>
      </c>
      <c r="H32" s="14">
        <f>'REKOD PRESTASI KELAS'!H37</f>
        <v>0</v>
      </c>
      <c r="I32" s="13">
        <f t="shared" si="1"/>
        <v>0</v>
      </c>
      <c r="J32" s="14">
        <f>'REKOD PRESTASI KELAS'!I37</f>
        <v>0</v>
      </c>
      <c r="K32" s="13">
        <f t="shared" si="2"/>
        <v>0</v>
      </c>
      <c r="L32" s="14">
        <f>'REKOD PRESTASI KELAS'!J37</f>
        <v>0</v>
      </c>
      <c r="M32" s="13">
        <f t="shared" si="0"/>
        <v>0</v>
      </c>
      <c r="N32" s="14">
        <f>'REKOD PRESTASI KELAS'!K37</f>
        <v>0</v>
      </c>
      <c r="O32" s="13">
        <f t="shared" si="0"/>
        <v>0</v>
      </c>
      <c r="P32" s="13">
        <f t="shared" si="3"/>
        <v>0</v>
      </c>
      <c r="Q32" s="14">
        <f>'REKOD PRESTASI KELAS'!$L$37</f>
        <v>0</v>
      </c>
    </row>
    <row r="33" spans="1:17" ht="24.75" customHeight="1">
      <c r="A33" s="10">
        <v>29</v>
      </c>
      <c r="B33" s="10">
        <f>'REKOD PRESTASI KELAS'!B38</f>
        <v>0</v>
      </c>
      <c r="C33" s="11">
        <f>'REKOD PRESTASI KELAS'!C38</f>
        <v>0</v>
      </c>
      <c r="D33" s="12">
        <f>'REKOD PRESTASI KELAS'!D38</f>
        <v>0</v>
      </c>
      <c r="E33" s="14">
        <f>'REKOD PRESTASI KELAS'!E38</f>
        <v>0</v>
      </c>
      <c r="F33" s="14">
        <f>'REKOD PRESTASI KELAS'!F38</f>
        <v>0</v>
      </c>
      <c r="G33" s="14">
        <f>'REKOD PRESTASI KELAS'!G38</f>
        <v>0</v>
      </c>
      <c r="H33" s="14">
        <f>'REKOD PRESTASI KELAS'!H38</f>
        <v>0</v>
      </c>
      <c r="I33" s="13">
        <f t="shared" si="1"/>
        <v>0</v>
      </c>
      <c r="J33" s="14">
        <f>'REKOD PRESTASI KELAS'!I38</f>
        <v>0</v>
      </c>
      <c r="K33" s="13">
        <f t="shared" si="2"/>
        <v>0</v>
      </c>
      <c r="L33" s="14">
        <f>'REKOD PRESTASI KELAS'!J38</f>
        <v>0</v>
      </c>
      <c r="M33" s="13">
        <f t="shared" si="0"/>
        <v>0</v>
      </c>
      <c r="N33" s="14">
        <f>'REKOD PRESTASI KELAS'!K38</f>
        <v>0</v>
      </c>
      <c r="O33" s="13">
        <f t="shared" si="0"/>
        <v>0</v>
      </c>
      <c r="P33" s="13">
        <f t="shared" si="3"/>
        <v>0</v>
      </c>
      <c r="Q33" s="14">
        <f>'REKOD PRESTASI KELAS'!$L$38</f>
        <v>0</v>
      </c>
    </row>
    <row r="34" spans="1:17" ht="24.75" customHeight="1">
      <c r="A34" s="10">
        <v>30</v>
      </c>
      <c r="B34" s="10">
        <f>'REKOD PRESTASI KELAS'!B39</f>
        <v>0</v>
      </c>
      <c r="C34" s="11">
        <f>'REKOD PRESTASI KELAS'!C39</f>
        <v>0</v>
      </c>
      <c r="D34" s="12">
        <f>'REKOD PRESTASI KELAS'!D39</f>
        <v>0</v>
      </c>
      <c r="E34" s="14">
        <f>'REKOD PRESTASI KELAS'!E39</f>
        <v>0</v>
      </c>
      <c r="F34" s="14">
        <f>'REKOD PRESTASI KELAS'!F39</f>
        <v>0</v>
      </c>
      <c r="G34" s="14">
        <f>'REKOD PRESTASI KELAS'!G39</f>
        <v>0</v>
      </c>
      <c r="H34" s="14">
        <f>'REKOD PRESTASI KELAS'!H39</f>
        <v>0</v>
      </c>
      <c r="I34" s="13">
        <f t="shared" si="1"/>
        <v>0</v>
      </c>
      <c r="J34" s="14">
        <f>'REKOD PRESTASI KELAS'!I39</f>
        <v>0</v>
      </c>
      <c r="K34" s="13">
        <f t="shared" si="2"/>
        <v>0</v>
      </c>
      <c r="L34" s="14">
        <f>'REKOD PRESTASI KELAS'!J39</f>
        <v>0</v>
      </c>
      <c r="M34" s="13">
        <f t="shared" si="0"/>
        <v>0</v>
      </c>
      <c r="N34" s="14">
        <f>'REKOD PRESTASI KELAS'!K39</f>
        <v>0</v>
      </c>
      <c r="O34" s="13">
        <f t="shared" si="0"/>
        <v>0</v>
      </c>
      <c r="P34" s="13">
        <f t="shared" si="3"/>
        <v>0</v>
      </c>
      <c r="Q34" s="14">
        <f>'REKOD PRESTASI KELAS'!$L$39</f>
        <v>0</v>
      </c>
    </row>
    <row r="35" spans="1:17" ht="24.75" customHeight="1">
      <c r="A35" s="10">
        <v>31</v>
      </c>
      <c r="B35" s="10">
        <f>'REKOD PRESTASI KELAS'!B40</f>
        <v>0</v>
      </c>
      <c r="C35" s="11">
        <f>'REKOD PRESTASI KELAS'!C40</f>
        <v>0</v>
      </c>
      <c r="D35" s="12">
        <f>'REKOD PRESTASI KELAS'!D40</f>
        <v>0</v>
      </c>
      <c r="E35" s="14">
        <f>'REKOD PRESTASI KELAS'!E40</f>
        <v>0</v>
      </c>
      <c r="F35" s="14">
        <f>'REKOD PRESTASI KELAS'!F40</f>
        <v>0</v>
      </c>
      <c r="G35" s="14">
        <f>'REKOD PRESTASI KELAS'!G40</f>
        <v>0</v>
      </c>
      <c r="H35" s="14">
        <f>'REKOD PRESTASI KELAS'!H40</f>
        <v>0</v>
      </c>
      <c r="I35" s="13">
        <f t="shared" si="1"/>
        <v>0</v>
      </c>
      <c r="J35" s="14">
        <f>'REKOD PRESTASI KELAS'!I40</f>
        <v>0</v>
      </c>
      <c r="K35" s="13">
        <f t="shared" si="2"/>
        <v>0</v>
      </c>
      <c r="L35" s="14">
        <f>'REKOD PRESTASI KELAS'!J40</f>
        <v>0</v>
      </c>
      <c r="M35" s="13">
        <f t="shared" si="0"/>
        <v>0</v>
      </c>
      <c r="N35" s="14">
        <f>'REKOD PRESTASI KELAS'!K40</f>
        <v>0</v>
      </c>
      <c r="O35" s="13">
        <f t="shared" si="0"/>
        <v>0</v>
      </c>
      <c r="P35" s="13">
        <f t="shared" si="3"/>
        <v>0</v>
      </c>
      <c r="Q35" s="14">
        <f>'REKOD PRESTASI KELAS'!$L$40</f>
        <v>0</v>
      </c>
    </row>
    <row r="36" spans="1:17" ht="24.75" customHeight="1">
      <c r="A36" s="10">
        <v>32</v>
      </c>
      <c r="B36" s="10">
        <f>'REKOD PRESTASI KELAS'!B41</f>
        <v>0</v>
      </c>
      <c r="C36" s="11">
        <f>'REKOD PRESTASI KELAS'!C41</f>
        <v>0</v>
      </c>
      <c r="D36" s="12">
        <f>'REKOD PRESTASI KELAS'!D41</f>
        <v>0</v>
      </c>
      <c r="E36" s="14">
        <f>'REKOD PRESTASI KELAS'!E41</f>
        <v>0</v>
      </c>
      <c r="F36" s="14">
        <f>'REKOD PRESTASI KELAS'!F41</f>
        <v>0</v>
      </c>
      <c r="G36" s="14">
        <f>'REKOD PRESTASI KELAS'!G41</f>
        <v>0</v>
      </c>
      <c r="H36" s="14">
        <f>'REKOD PRESTASI KELAS'!H41</f>
        <v>0</v>
      </c>
      <c r="I36" s="13">
        <f t="shared" si="1"/>
        <v>0</v>
      </c>
      <c r="J36" s="14">
        <f>'REKOD PRESTASI KELAS'!I41</f>
        <v>0</v>
      </c>
      <c r="K36" s="13">
        <f t="shared" si="2"/>
        <v>0</v>
      </c>
      <c r="L36" s="14">
        <f>'REKOD PRESTASI KELAS'!J41</f>
        <v>0</v>
      </c>
      <c r="M36" s="13">
        <f t="shared" si="0"/>
        <v>0</v>
      </c>
      <c r="N36" s="14">
        <f>'REKOD PRESTASI KELAS'!K41</f>
        <v>0</v>
      </c>
      <c r="O36" s="13">
        <f t="shared" si="0"/>
        <v>0</v>
      </c>
      <c r="P36" s="13">
        <f t="shared" si="3"/>
        <v>0</v>
      </c>
      <c r="Q36" s="14">
        <f>'REKOD PRESTASI KELAS'!$L$41</f>
        <v>0</v>
      </c>
    </row>
    <row r="37" spans="1:17" ht="24.75" customHeight="1">
      <c r="A37" s="10">
        <v>33</v>
      </c>
      <c r="B37" s="10">
        <f>'REKOD PRESTASI KELAS'!B42</f>
        <v>0</v>
      </c>
      <c r="C37" s="11">
        <f>'REKOD PRESTASI KELAS'!C42</f>
        <v>0</v>
      </c>
      <c r="D37" s="12">
        <f>'REKOD PRESTASI KELAS'!D42</f>
        <v>0</v>
      </c>
      <c r="E37" s="14">
        <f>'REKOD PRESTASI KELAS'!E42</f>
        <v>0</v>
      </c>
      <c r="F37" s="14">
        <f>'REKOD PRESTASI KELAS'!F42</f>
        <v>0</v>
      </c>
      <c r="G37" s="14">
        <f>'REKOD PRESTASI KELAS'!G42</f>
        <v>0</v>
      </c>
      <c r="H37" s="14">
        <f>'REKOD PRESTASI KELAS'!H42</f>
        <v>0</v>
      </c>
      <c r="I37" s="13">
        <f t="shared" si="1"/>
        <v>0</v>
      </c>
      <c r="J37" s="14">
        <f>'REKOD PRESTASI KELAS'!I42</f>
        <v>0</v>
      </c>
      <c r="K37" s="13">
        <f t="shared" si="2"/>
        <v>0</v>
      </c>
      <c r="L37" s="14">
        <f>'REKOD PRESTASI KELAS'!J42</f>
        <v>0</v>
      </c>
      <c r="M37" s="13">
        <f t="shared" si="0"/>
        <v>0</v>
      </c>
      <c r="N37" s="14">
        <f>'REKOD PRESTASI KELAS'!K42</f>
        <v>0</v>
      </c>
      <c r="O37" s="13">
        <f t="shared" si="0"/>
        <v>0</v>
      </c>
      <c r="P37" s="13">
        <f t="shared" si="3"/>
        <v>0</v>
      </c>
      <c r="Q37" s="14">
        <f>'REKOD PRESTASI KELAS'!$L$42</f>
        <v>0</v>
      </c>
    </row>
    <row r="38" spans="1:17" ht="24.75" customHeight="1">
      <c r="A38" s="10">
        <v>34</v>
      </c>
      <c r="B38" s="10">
        <f>'REKOD PRESTASI KELAS'!B43</f>
        <v>0</v>
      </c>
      <c r="C38" s="11">
        <f>'REKOD PRESTASI KELAS'!C43</f>
        <v>0</v>
      </c>
      <c r="D38" s="12">
        <f>'REKOD PRESTASI KELAS'!D43</f>
        <v>0</v>
      </c>
      <c r="E38" s="14">
        <f>'REKOD PRESTASI KELAS'!E43</f>
        <v>0</v>
      </c>
      <c r="F38" s="14">
        <f>'REKOD PRESTASI KELAS'!F43</f>
        <v>0</v>
      </c>
      <c r="G38" s="14">
        <f>'REKOD PRESTASI KELAS'!G43</f>
        <v>0</v>
      </c>
      <c r="H38" s="14">
        <f>'REKOD PRESTASI KELAS'!H43</f>
        <v>0</v>
      </c>
      <c r="I38" s="13">
        <f t="shared" si="1"/>
        <v>0</v>
      </c>
      <c r="J38" s="14">
        <f>'REKOD PRESTASI KELAS'!I43</f>
        <v>0</v>
      </c>
      <c r="K38" s="13">
        <f t="shared" si="2"/>
        <v>0</v>
      </c>
      <c r="L38" s="14">
        <f>'REKOD PRESTASI KELAS'!J43</f>
        <v>0</v>
      </c>
      <c r="M38" s="13">
        <f t="shared" si="0"/>
        <v>0</v>
      </c>
      <c r="N38" s="14">
        <f>'REKOD PRESTASI KELAS'!K43</f>
        <v>0</v>
      </c>
      <c r="O38" s="13">
        <f t="shared" si="0"/>
        <v>0</v>
      </c>
      <c r="P38" s="13">
        <f t="shared" si="3"/>
        <v>0</v>
      </c>
      <c r="Q38" s="14">
        <f>'REKOD PRESTASI KELAS'!$L$43</f>
        <v>0</v>
      </c>
    </row>
    <row r="39" spans="1:17" ht="24.75" customHeight="1">
      <c r="A39" s="10">
        <v>35</v>
      </c>
      <c r="B39" s="10">
        <f>'REKOD PRESTASI KELAS'!B44</f>
        <v>0</v>
      </c>
      <c r="C39" s="11">
        <f>'REKOD PRESTASI KELAS'!C44</f>
        <v>0</v>
      </c>
      <c r="D39" s="12">
        <f>'REKOD PRESTASI KELAS'!D44</f>
        <v>0</v>
      </c>
      <c r="E39" s="14">
        <f>'REKOD PRESTASI KELAS'!E44</f>
        <v>0</v>
      </c>
      <c r="F39" s="14">
        <f>'REKOD PRESTASI KELAS'!F44</f>
        <v>0</v>
      </c>
      <c r="G39" s="14">
        <f>'REKOD PRESTASI KELAS'!G44</f>
        <v>0</v>
      </c>
      <c r="H39" s="14">
        <f>'REKOD PRESTASI KELAS'!H44</f>
        <v>0</v>
      </c>
      <c r="I39" s="13">
        <f t="shared" si="1"/>
        <v>0</v>
      </c>
      <c r="J39" s="14">
        <f>'REKOD PRESTASI KELAS'!I44</f>
        <v>0</v>
      </c>
      <c r="K39" s="13">
        <f t="shared" si="2"/>
        <v>0</v>
      </c>
      <c r="L39" s="14">
        <f>'REKOD PRESTASI KELAS'!J44</f>
        <v>0</v>
      </c>
      <c r="M39" s="13">
        <f t="shared" si="0"/>
        <v>0</v>
      </c>
      <c r="N39" s="14">
        <f>'REKOD PRESTASI KELAS'!K44</f>
        <v>0</v>
      </c>
      <c r="O39" s="13">
        <f t="shared" si="0"/>
        <v>0</v>
      </c>
      <c r="P39" s="13">
        <f t="shared" si="3"/>
        <v>0</v>
      </c>
      <c r="Q39" s="14">
        <f>'REKOD PRESTASI KELAS'!$L$44</f>
        <v>0</v>
      </c>
    </row>
    <row r="40" spans="1:17" ht="24.75" customHeight="1">
      <c r="A40" s="10">
        <v>36</v>
      </c>
      <c r="B40" s="10">
        <f>'REKOD PRESTASI KELAS'!B45</f>
        <v>0</v>
      </c>
      <c r="C40" s="11">
        <f>'REKOD PRESTASI KELAS'!C45</f>
        <v>0</v>
      </c>
      <c r="D40" s="12">
        <f>'REKOD PRESTASI KELAS'!D45</f>
        <v>0</v>
      </c>
      <c r="E40" s="14">
        <f>'REKOD PRESTASI KELAS'!E45</f>
        <v>0</v>
      </c>
      <c r="F40" s="14">
        <f>'REKOD PRESTASI KELAS'!F45</f>
        <v>0</v>
      </c>
      <c r="G40" s="14">
        <f>'REKOD PRESTASI KELAS'!G45</f>
        <v>0</v>
      </c>
      <c r="H40" s="14">
        <f>'REKOD PRESTASI KELAS'!H45</f>
        <v>0</v>
      </c>
      <c r="I40" s="13">
        <f t="shared" si="1"/>
        <v>0</v>
      </c>
      <c r="J40" s="14">
        <f>'REKOD PRESTASI KELAS'!I45</f>
        <v>0</v>
      </c>
      <c r="K40" s="13">
        <f t="shared" si="2"/>
        <v>0</v>
      </c>
      <c r="L40" s="14">
        <f>'REKOD PRESTASI KELAS'!J45</f>
        <v>0</v>
      </c>
      <c r="M40" s="13">
        <f t="shared" si="0"/>
        <v>0</v>
      </c>
      <c r="N40" s="14">
        <f>'REKOD PRESTASI KELAS'!K45</f>
        <v>0</v>
      </c>
      <c r="O40" s="13">
        <f t="shared" si="0"/>
        <v>0</v>
      </c>
      <c r="P40" s="13">
        <f t="shared" si="3"/>
        <v>0</v>
      </c>
      <c r="Q40" s="14">
        <f>'REKOD PRESTASI KELAS'!$L$45</f>
        <v>0</v>
      </c>
    </row>
    <row r="41" spans="1:17" ht="24.75" customHeight="1">
      <c r="A41" s="10">
        <v>37</v>
      </c>
      <c r="B41" s="10">
        <f>'REKOD PRESTASI KELAS'!B46</f>
        <v>0</v>
      </c>
      <c r="C41" s="11">
        <f>'REKOD PRESTASI KELAS'!C46</f>
        <v>0</v>
      </c>
      <c r="D41" s="12">
        <f>'REKOD PRESTASI KELAS'!D46</f>
        <v>0</v>
      </c>
      <c r="E41" s="14">
        <f>'REKOD PRESTASI KELAS'!E46</f>
        <v>0</v>
      </c>
      <c r="F41" s="14">
        <f>'REKOD PRESTASI KELAS'!F46</f>
        <v>0</v>
      </c>
      <c r="G41" s="14">
        <f>'REKOD PRESTASI KELAS'!G46</f>
        <v>0</v>
      </c>
      <c r="H41" s="14">
        <f>'REKOD PRESTASI KELAS'!H46</f>
        <v>0</v>
      </c>
      <c r="I41" s="13">
        <f t="shared" si="1"/>
        <v>0</v>
      </c>
      <c r="J41" s="14">
        <f>'REKOD PRESTASI KELAS'!I46</f>
        <v>0</v>
      </c>
      <c r="K41" s="13">
        <f t="shared" si="2"/>
        <v>0</v>
      </c>
      <c r="L41" s="14">
        <f>'REKOD PRESTASI KELAS'!J46</f>
        <v>0</v>
      </c>
      <c r="M41" s="13">
        <f t="shared" si="0"/>
        <v>0</v>
      </c>
      <c r="N41" s="14">
        <f>'REKOD PRESTASI KELAS'!K46</f>
        <v>0</v>
      </c>
      <c r="O41" s="13">
        <f t="shared" si="0"/>
        <v>0</v>
      </c>
      <c r="P41" s="13">
        <f t="shared" si="3"/>
        <v>0</v>
      </c>
      <c r="Q41" s="14">
        <f>'REKOD PRESTASI KELAS'!$L$46</f>
        <v>0</v>
      </c>
    </row>
    <row r="42" spans="1:17" ht="24.75" customHeight="1">
      <c r="A42" s="10">
        <v>38</v>
      </c>
      <c r="B42" s="10">
        <f>'REKOD PRESTASI KELAS'!B47</f>
        <v>0</v>
      </c>
      <c r="C42" s="11">
        <f>'REKOD PRESTASI KELAS'!C47</f>
        <v>0</v>
      </c>
      <c r="D42" s="12">
        <f>'REKOD PRESTASI KELAS'!D47</f>
        <v>0</v>
      </c>
      <c r="E42" s="14">
        <f>'REKOD PRESTASI KELAS'!E47</f>
        <v>0</v>
      </c>
      <c r="F42" s="14">
        <f>'REKOD PRESTASI KELAS'!F47</f>
        <v>0</v>
      </c>
      <c r="G42" s="14">
        <f>'REKOD PRESTASI KELAS'!G47</f>
        <v>0</v>
      </c>
      <c r="H42" s="14">
        <f>'REKOD PRESTASI KELAS'!H47</f>
        <v>0</v>
      </c>
      <c r="I42" s="13">
        <f t="shared" si="1"/>
        <v>0</v>
      </c>
      <c r="J42" s="14">
        <f>'REKOD PRESTASI KELAS'!I47</f>
        <v>0</v>
      </c>
      <c r="K42" s="13">
        <f t="shared" si="2"/>
        <v>0</v>
      </c>
      <c r="L42" s="14">
        <f>'REKOD PRESTASI KELAS'!J47</f>
        <v>0</v>
      </c>
      <c r="M42" s="13">
        <f t="shared" si="0"/>
        <v>0</v>
      </c>
      <c r="N42" s="14">
        <f>'REKOD PRESTASI KELAS'!K47</f>
        <v>0</v>
      </c>
      <c r="O42" s="13">
        <f t="shared" si="0"/>
        <v>0</v>
      </c>
      <c r="P42" s="13">
        <f t="shared" si="3"/>
        <v>0</v>
      </c>
      <c r="Q42" s="14">
        <f>'REKOD PRESTASI KELAS'!$L$47</f>
        <v>0</v>
      </c>
    </row>
    <row r="43" spans="1:17" ht="24.75" customHeight="1">
      <c r="A43" s="10">
        <v>39</v>
      </c>
      <c r="B43" s="10">
        <f>'REKOD PRESTASI KELAS'!B48</f>
        <v>0</v>
      </c>
      <c r="C43" s="11">
        <f>'REKOD PRESTASI KELAS'!C48</f>
        <v>0</v>
      </c>
      <c r="D43" s="12">
        <f>'REKOD PRESTASI KELAS'!D48</f>
        <v>0</v>
      </c>
      <c r="E43" s="14">
        <f>'REKOD PRESTASI KELAS'!E48</f>
        <v>0</v>
      </c>
      <c r="F43" s="14">
        <f>'REKOD PRESTASI KELAS'!F48</f>
        <v>0</v>
      </c>
      <c r="G43" s="14">
        <f>'REKOD PRESTASI KELAS'!G48</f>
        <v>0</v>
      </c>
      <c r="H43" s="14">
        <f>'REKOD PRESTASI KELAS'!H48</f>
        <v>0</v>
      </c>
      <c r="I43" s="13">
        <f t="shared" si="1"/>
        <v>0</v>
      </c>
      <c r="J43" s="14">
        <f>'REKOD PRESTASI KELAS'!I48</f>
        <v>0</v>
      </c>
      <c r="K43" s="13">
        <f t="shared" si="2"/>
        <v>0</v>
      </c>
      <c r="L43" s="14">
        <f>'REKOD PRESTASI KELAS'!J48</f>
        <v>0</v>
      </c>
      <c r="M43" s="13">
        <f t="shared" si="0"/>
        <v>0</v>
      </c>
      <c r="N43" s="14">
        <f>'REKOD PRESTASI KELAS'!K48</f>
        <v>0</v>
      </c>
      <c r="O43" s="13">
        <f t="shared" si="0"/>
        <v>0</v>
      </c>
      <c r="P43" s="13">
        <f t="shared" si="3"/>
        <v>0</v>
      </c>
      <c r="Q43" s="14">
        <f>'REKOD PRESTASI KELAS'!$L$48</f>
        <v>0</v>
      </c>
    </row>
    <row r="44" spans="1:17" ht="24.75" customHeight="1">
      <c r="A44" s="10">
        <v>40</v>
      </c>
      <c r="B44" s="10">
        <f>'REKOD PRESTASI KELAS'!B49</f>
        <v>0</v>
      </c>
      <c r="C44" s="11">
        <f>'REKOD PRESTASI KELAS'!C49</f>
        <v>0</v>
      </c>
      <c r="D44" s="12">
        <f>'REKOD PRESTASI KELAS'!D49</f>
        <v>0</v>
      </c>
      <c r="E44" s="14">
        <f>'REKOD PRESTASI KELAS'!E49</f>
        <v>0</v>
      </c>
      <c r="F44" s="14">
        <f>'REKOD PRESTASI KELAS'!F49</f>
        <v>0</v>
      </c>
      <c r="G44" s="14">
        <f>'REKOD PRESTASI KELAS'!G49</f>
        <v>0</v>
      </c>
      <c r="H44" s="14">
        <f>'REKOD PRESTASI KELAS'!H49</f>
        <v>0</v>
      </c>
      <c r="I44" s="13">
        <f t="shared" si="1"/>
        <v>0</v>
      </c>
      <c r="J44" s="14">
        <f>'REKOD PRESTASI KELAS'!I49</f>
        <v>0</v>
      </c>
      <c r="K44" s="13">
        <f t="shared" si="2"/>
        <v>0</v>
      </c>
      <c r="L44" s="14">
        <f>'REKOD PRESTASI KELAS'!J49</f>
        <v>0</v>
      </c>
      <c r="M44" s="13">
        <f t="shared" si="0"/>
        <v>0</v>
      </c>
      <c r="N44" s="14">
        <f>'REKOD PRESTASI KELAS'!K49</f>
        <v>0</v>
      </c>
      <c r="O44" s="13">
        <f t="shared" si="0"/>
        <v>0</v>
      </c>
      <c r="P44" s="13">
        <f t="shared" si="3"/>
        <v>0</v>
      </c>
      <c r="Q44" s="14">
        <f>'REKOD PRESTASI KELAS'!$L$49</f>
        <v>0</v>
      </c>
    </row>
    <row r="45" spans="1:17" ht="24.75" customHeight="1">
      <c r="A45" s="10">
        <v>41</v>
      </c>
      <c r="B45" s="10">
        <f>'REKOD PRESTASI KELAS'!B50</f>
        <v>0</v>
      </c>
      <c r="C45" s="11">
        <f>'REKOD PRESTASI KELAS'!C50</f>
        <v>0</v>
      </c>
      <c r="D45" s="12">
        <f>'REKOD PRESTASI KELAS'!D50</f>
        <v>0</v>
      </c>
      <c r="E45" s="14">
        <f>'REKOD PRESTASI KELAS'!E50</f>
        <v>0</v>
      </c>
      <c r="F45" s="14">
        <f>'REKOD PRESTASI KELAS'!F50</f>
        <v>0</v>
      </c>
      <c r="G45" s="14">
        <f>'REKOD PRESTASI KELAS'!G50</f>
        <v>0</v>
      </c>
      <c r="H45" s="14">
        <f>'REKOD PRESTASI KELAS'!H50</f>
        <v>0</v>
      </c>
      <c r="I45" s="13">
        <f t="shared" si="1"/>
        <v>0</v>
      </c>
      <c r="J45" s="14">
        <f>'REKOD PRESTASI KELAS'!I50</f>
        <v>0</v>
      </c>
      <c r="K45" s="13">
        <f t="shared" si="2"/>
        <v>0</v>
      </c>
      <c r="L45" s="14">
        <f>'REKOD PRESTASI KELAS'!J50</f>
        <v>0</v>
      </c>
      <c r="M45" s="13">
        <f t="shared" si="0"/>
        <v>0</v>
      </c>
      <c r="N45" s="14">
        <f>'REKOD PRESTASI KELAS'!K50</f>
        <v>0</v>
      </c>
      <c r="O45" s="13">
        <f t="shared" si="0"/>
        <v>0</v>
      </c>
      <c r="P45" s="13">
        <f t="shared" si="3"/>
        <v>0</v>
      </c>
      <c r="Q45" s="14">
        <f>'REKOD PRESTASI KELAS'!$L$50</f>
        <v>0</v>
      </c>
    </row>
    <row r="46" spans="1:17" ht="24.75" customHeight="1">
      <c r="A46" s="10">
        <v>42</v>
      </c>
      <c r="B46" s="10">
        <f>'REKOD PRESTASI KELAS'!B51</f>
        <v>0</v>
      </c>
      <c r="C46" s="11">
        <f>'REKOD PRESTASI KELAS'!C51</f>
        <v>0</v>
      </c>
      <c r="D46" s="12">
        <f>'REKOD PRESTASI KELAS'!D51</f>
        <v>0</v>
      </c>
      <c r="E46" s="14">
        <f>'REKOD PRESTASI KELAS'!E51</f>
        <v>0</v>
      </c>
      <c r="F46" s="14">
        <f>'REKOD PRESTASI KELAS'!F51</f>
        <v>0</v>
      </c>
      <c r="G46" s="14">
        <f>'REKOD PRESTASI KELAS'!G51</f>
        <v>0</v>
      </c>
      <c r="H46" s="14">
        <f>'REKOD PRESTASI KELAS'!H51</f>
        <v>0</v>
      </c>
      <c r="I46" s="13">
        <f t="shared" si="1"/>
        <v>0</v>
      </c>
      <c r="J46" s="14">
        <f>'REKOD PRESTASI KELAS'!I51</f>
        <v>0</v>
      </c>
      <c r="K46" s="13">
        <f t="shared" si="2"/>
        <v>0</v>
      </c>
      <c r="L46" s="14">
        <f>'REKOD PRESTASI KELAS'!J51</f>
        <v>0</v>
      </c>
      <c r="M46" s="13">
        <f t="shared" si="0"/>
        <v>0</v>
      </c>
      <c r="N46" s="14">
        <f>'REKOD PRESTASI KELAS'!K51</f>
        <v>0</v>
      </c>
      <c r="O46" s="13">
        <f t="shared" si="0"/>
        <v>0</v>
      </c>
      <c r="P46" s="13">
        <f t="shared" si="3"/>
        <v>0</v>
      </c>
      <c r="Q46" s="14">
        <f>'REKOD PRESTASI KELAS'!$L$51</f>
        <v>0</v>
      </c>
    </row>
    <row r="47" spans="1:17" ht="24.75" customHeight="1">
      <c r="A47" s="10">
        <v>43</v>
      </c>
      <c r="B47" s="10">
        <f>'REKOD PRESTASI KELAS'!B52</f>
        <v>0</v>
      </c>
      <c r="C47" s="11">
        <f>'REKOD PRESTASI KELAS'!C52</f>
        <v>0</v>
      </c>
      <c r="D47" s="12">
        <f>'REKOD PRESTASI KELAS'!D52</f>
        <v>0</v>
      </c>
      <c r="E47" s="14">
        <f>'REKOD PRESTASI KELAS'!E52</f>
        <v>0</v>
      </c>
      <c r="F47" s="14">
        <f>'REKOD PRESTASI KELAS'!F52</f>
        <v>0</v>
      </c>
      <c r="G47" s="14">
        <f>'REKOD PRESTASI KELAS'!G52</f>
        <v>0</v>
      </c>
      <c r="H47" s="14">
        <f>'REKOD PRESTASI KELAS'!H52</f>
        <v>0</v>
      </c>
      <c r="I47" s="13">
        <f t="shared" si="1"/>
        <v>0</v>
      </c>
      <c r="J47" s="14">
        <f>'REKOD PRESTASI KELAS'!I52</f>
        <v>0</v>
      </c>
      <c r="K47" s="13">
        <f t="shared" si="2"/>
        <v>0</v>
      </c>
      <c r="L47" s="14">
        <f>'REKOD PRESTASI KELAS'!J52</f>
        <v>0</v>
      </c>
      <c r="M47" s="13">
        <f t="shared" si="0"/>
        <v>0</v>
      </c>
      <c r="N47" s="14">
        <f>'REKOD PRESTASI KELAS'!K52</f>
        <v>0</v>
      </c>
      <c r="O47" s="13">
        <f t="shared" si="0"/>
        <v>0</v>
      </c>
      <c r="P47" s="13">
        <f t="shared" si="3"/>
        <v>0</v>
      </c>
      <c r="Q47" s="14">
        <f>'REKOD PRESTASI KELAS'!$L$52</f>
        <v>0</v>
      </c>
    </row>
    <row r="48" spans="1:17" ht="24.75" customHeight="1">
      <c r="A48" s="10">
        <v>44</v>
      </c>
      <c r="B48" s="10">
        <f>'REKOD PRESTASI KELAS'!B53</f>
        <v>0</v>
      </c>
      <c r="C48" s="11">
        <f>'REKOD PRESTASI KELAS'!C53</f>
        <v>0</v>
      </c>
      <c r="D48" s="12">
        <f>'REKOD PRESTASI KELAS'!D53</f>
        <v>0</v>
      </c>
      <c r="E48" s="14">
        <f>'REKOD PRESTASI KELAS'!E53</f>
        <v>0</v>
      </c>
      <c r="F48" s="14">
        <f>'REKOD PRESTASI KELAS'!F53</f>
        <v>0</v>
      </c>
      <c r="G48" s="14">
        <f>'REKOD PRESTASI KELAS'!G53</f>
        <v>0</v>
      </c>
      <c r="H48" s="14">
        <f>'REKOD PRESTASI KELAS'!H53</f>
        <v>0</v>
      </c>
      <c r="I48" s="13">
        <f t="shared" si="1"/>
        <v>0</v>
      </c>
      <c r="J48" s="14">
        <f>'REKOD PRESTASI KELAS'!I53</f>
        <v>0</v>
      </c>
      <c r="K48" s="13">
        <f t="shared" si="2"/>
        <v>0</v>
      </c>
      <c r="L48" s="14">
        <f>'REKOD PRESTASI KELAS'!J53</f>
        <v>0</v>
      </c>
      <c r="M48" s="13">
        <f t="shared" si="0"/>
        <v>0</v>
      </c>
      <c r="N48" s="14">
        <f>'REKOD PRESTASI KELAS'!K53</f>
        <v>0</v>
      </c>
      <c r="O48" s="13">
        <f t="shared" si="0"/>
        <v>0</v>
      </c>
      <c r="P48" s="13">
        <f t="shared" si="3"/>
        <v>0</v>
      </c>
      <c r="Q48" s="14">
        <f>'REKOD PRESTASI KELAS'!$L$53</f>
        <v>0</v>
      </c>
    </row>
    <row r="49" spans="1:17" ht="24.75" customHeight="1">
      <c r="A49" s="10">
        <v>45</v>
      </c>
      <c r="B49" s="10">
        <f>'REKOD PRESTASI KELAS'!B54</f>
        <v>0</v>
      </c>
      <c r="C49" s="11">
        <f>'REKOD PRESTASI KELAS'!C54</f>
        <v>0</v>
      </c>
      <c r="D49" s="12">
        <f>'REKOD PRESTASI KELAS'!D54</f>
        <v>0</v>
      </c>
      <c r="E49" s="14">
        <f>'REKOD PRESTASI KELAS'!E54</f>
        <v>0</v>
      </c>
      <c r="F49" s="14">
        <f>'REKOD PRESTASI KELAS'!F54</f>
        <v>0</v>
      </c>
      <c r="G49" s="14">
        <f>'REKOD PRESTASI KELAS'!G54</f>
        <v>0</v>
      </c>
      <c r="H49" s="14">
        <f>'REKOD PRESTASI KELAS'!H54</f>
        <v>0</v>
      </c>
      <c r="I49" s="13">
        <f t="shared" si="1"/>
        <v>0</v>
      </c>
      <c r="J49" s="14">
        <f>'REKOD PRESTASI KELAS'!I54</f>
        <v>0</v>
      </c>
      <c r="K49" s="13">
        <f t="shared" si="2"/>
        <v>0</v>
      </c>
      <c r="L49" s="14">
        <f>'REKOD PRESTASI KELAS'!J54</f>
        <v>0</v>
      </c>
      <c r="M49" s="13">
        <f t="shared" si="0"/>
        <v>0</v>
      </c>
      <c r="N49" s="14">
        <f>'REKOD PRESTASI KELAS'!K54</f>
        <v>0</v>
      </c>
      <c r="O49" s="13">
        <f t="shared" si="0"/>
        <v>0</v>
      </c>
      <c r="P49" s="13">
        <f t="shared" si="3"/>
        <v>0</v>
      </c>
      <c r="Q49" s="14">
        <f>'REKOD PRESTASI KELAS'!$L$54</f>
        <v>0</v>
      </c>
    </row>
    <row r="50" spans="1:17" ht="24.75" customHeight="1">
      <c r="A50" s="10">
        <v>46</v>
      </c>
      <c r="B50" s="10">
        <f>'REKOD PRESTASI KELAS'!B55</f>
        <v>0</v>
      </c>
      <c r="C50" s="11">
        <f>'REKOD PRESTASI KELAS'!C55</f>
        <v>0</v>
      </c>
      <c r="D50" s="12">
        <f>'REKOD PRESTASI KELAS'!D55</f>
        <v>0</v>
      </c>
      <c r="E50" s="14">
        <f>'REKOD PRESTASI KELAS'!E55</f>
        <v>0</v>
      </c>
      <c r="F50" s="14">
        <f>'REKOD PRESTASI KELAS'!F55</f>
        <v>0</v>
      </c>
      <c r="G50" s="14">
        <f>'REKOD PRESTASI KELAS'!G55</f>
        <v>0</v>
      </c>
      <c r="H50" s="14">
        <f>'REKOD PRESTASI KELAS'!H55</f>
        <v>0</v>
      </c>
      <c r="I50" s="13">
        <f t="shared" si="1"/>
        <v>0</v>
      </c>
      <c r="J50" s="14">
        <f>'REKOD PRESTASI KELAS'!I55</f>
        <v>0</v>
      </c>
      <c r="K50" s="13">
        <f t="shared" si="2"/>
        <v>0</v>
      </c>
      <c r="L50" s="14">
        <f>'REKOD PRESTASI KELAS'!J55</f>
        <v>0</v>
      </c>
      <c r="M50" s="13">
        <f t="shared" si="0"/>
        <v>0</v>
      </c>
      <c r="N50" s="14">
        <f>'REKOD PRESTASI KELAS'!K55</f>
        <v>0</v>
      </c>
      <c r="O50" s="13">
        <f t="shared" si="0"/>
        <v>0</v>
      </c>
      <c r="P50" s="13">
        <f t="shared" si="3"/>
        <v>0</v>
      </c>
      <c r="Q50" s="14">
        <f>'REKOD PRESTASI KELAS'!$L$55</f>
        <v>0</v>
      </c>
    </row>
    <row r="51" spans="1:17" ht="24.75" customHeight="1">
      <c r="A51" s="10">
        <v>47</v>
      </c>
      <c r="B51" s="10">
        <f>'REKOD PRESTASI KELAS'!B56</f>
        <v>0</v>
      </c>
      <c r="C51" s="11">
        <f>'REKOD PRESTASI KELAS'!C56</f>
        <v>0</v>
      </c>
      <c r="D51" s="12">
        <f>'REKOD PRESTASI KELAS'!D56</f>
        <v>0</v>
      </c>
      <c r="E51" s="14">
        <f>'REKOD PRESTASI KELAS'!E56</f>
        <v>0</v>
      </c>
      <c r="F51" s="14">
        <f>'REKOD PRESTASI KELAS'!F56</f>
        <v>0</v>
      </c>
      <c r="G51" s="14">
        <f>'REKOD PRESTASI KELAS'!G56</f>
        <v>0</v>
      </c>
      <c r="H51" s="14">
        <f>'REKOD PRESTASI KELAS'!H56</f>
        <v>0</v>
      </c>
      <c r="I51" s="13">
        <f t="shared" si="1"/>
        <v>0</v>
      </c>
      <c r="J51" s="14">
        <f>'REKOD PRESTASI KELAS'!I56</f>
        <v>0</v>
      </c>
      <c r="K51" s="13">
        <f t="shared" si="2"/>
        <v>0</v>
      </c>
      <c r="L51" s="14">
        <f>'REKOD PRESTASI KELAS'!J56</f>
        <v>0</v>
      </c>
      <c r="M51" s="13">
        <f t="shared" si="0"/>
        <v>0</v>
      </c>
      <c r="N51" s="14">
        <f>'REKOD PRESTASI KELAS'!K56</f>
        <v>0</v>
      </c>
      <c r="O51" s="13">
        <f t="shared" si="0"/>
        <v>0</v>
      </c>
      <c r="P51" s="13">
        <f t="shared" si="3"/>
        <v>0</v>
      </c>
      <c r="Q51" s="14">
        <f>'REKOD PRESTASI KELAS'!$L$56</f>
        <v>0</v>
      </c>
    </row>
    <row r="52" spans="1:17" ht="24.75" customHeight="1">
      <c r="A52" s="10">
        <v>48</v>
      </c>
      <c r="B52" s="10">
        <f>'REKOD PRESTASI KELAS'!B57</f>
        <v>0</v>
      </c>
      <c r="C52" s="11">
        <f>'REKOD PRESTASI KELAS'!C57</f>
        <v>0</v>
      </c>
      <c r="D52" s="12">
        <f>'REKOD PRESTASI KELAS'!D57</f>
        <v>0</v>
      </c>
      <c r="E52" s="14">
        <f>'REKOD PRESTASI KELAS'!E57</f>
        <v>0</v>
      </c>
      <c r="F52" s="14">
        <f>'REKOD PRESTASI KELAS'!F57</f>
        <v>0</v>
      </c>
      <c r="G52" s="14">
        <f>'REKOD PRESTASI KELAS'!G57</f>
        <v>0</v>
      </c>
      <c r="H52" s="14">
        <f>'REKOD PRESTASI KELAS'!H57</f>
        <v>0</v>
      </c>
      <c r="I52" s="13">
        <f t="shared" si="1"/>
        <v>0</v>
      </c>
      <c r="J52" s="14">
        <f>'REKOD PRESTASI KELAS'!I57</f>
        <v>0</v>
      </c>
      <c r="K52" s="13">
        <f t="shared" si="2"/>
        <v>0</v>
      </c>
      <c r="L52" s="14">
        <f>'REKOD PRESTASI KELAS'!J57</f>
        <v>0</v>
      </c>
      <c r="M52" s="13">
        <f t="shared" si="0"/>
        <v>0</v>
      </c>
      <c r="N52" s="14">
        <f>'REKOD PRESTASI KELAS'!K57</f>
        <v>0</v>
      </c>
      <c r="O52" s="13">
        <f t="shared" si="0"/>
        <v>0</v>
      </c>
      <c r="P52" s="13">
        <f t="shared" si="3"/>
        <v>0</v>
      </c>
      <c r="Q52" s="14">
        <f>'REKOD PRESTASI KELAS'!$L$57</f>
        <v>0</v>
      </c>
    </row>
    <row r="53" spans="1:17" ht="24.75" customHeight="1">
      <c r="A53" s="10">
        <v>49</v>
      </c>
      <c r="B53" s="10">
        <f>'REKOD PRESTASI KELAS'!B58</f>
        <v>0</v>
      </c>
      <c r="C53" s="11">
        <f>'REKOD PRESTASI KELAS'!C58</f>
        <v>0</v>
      </c>
      <c r="D53" s="12">
        <f>'REKOD PRESTASI KELAS'!D58</f>
        <v>0</v>
      </c>
      <c r="E53" s="14">
        <f>'REKOD PRESTASI KELAS'!E58</f>
        <v>0</v>
      </c>
      <c r="F53" s="14">
        <f>'REKOD PRESTASI KELAS'!F58</f>
        <v>0</v>
      </c>
      <c r="G53" s="14">
        <f>'REKOD PRESTASI KELAS'!G58</f>
        <v>0</v>
      </c>
      <c r="H53" s="14">
        <f>'REKOD PRESTASI KELAS'!H58</f>
        <v>0</v>
      </c>
      <c r="I53" s="13">
        <f t="shared" si="1"/>
        <v>0</v>
      </c>
      <c r="J53" s="14">
        <f>'REKOD PRESTASI KELAS'!I58</f>
        <v>0</v>
      </c>
      <c r="K53" s="13">
        <f t="shared" si="2"/>
        <v>0</v>
      </c>
      <c r="L53" s="14">
        <f>'REKOD PRESTASI KELAS'!J58</f>
        <v>0</v>
      </c>
      <c r="M53" s="13">
        <f t="shared" si="0"/>
        <v>0</v>
      </c>
      <c r="N53" s="14">
        <f>'REKOD PRESTASI KELAS'!K58</f>
        <v>0</v>
      </c>
      <c r="O53" s="13">
        <f t="shared" si="0"/>
        <v>0</v>
      </c>
      <c r="P53" s="13">
        <f t="shared" si="3"/>
        <v>0</v>
      </c>
      <c r="Q53" s="14">
        <f>'REKOD PRESTASI KELAS'!$L$58</f>
        <v>0</v>
      </c>
    </row>
    <row r="54" spans="1:17" ht="24.75" customHeight="1">
      <c r="A54" s="10">
        <v>50</v>
      </c>
      <c r="B54" s="10">
        <f>'REKOD PRESTASI KELAS'!B59</f>
        <v>0</v>
      </c>
      <c r="C54" s="11">
        <f>'REKOD PRESTASI KELAS'!C59</f>
        <v>0</v>
      </c>
      <c r="D54" s="12">
        <f>'REKOD PRESTASI KELAS'!D59</f>
        <v>0</v>
      </c>
      <c r="E54" s="14">
        <f>'REKOD PRESTASI KELAS'!E59</f>
        <v>0</v>
      </c>
      <c r="F54" s="14">
        <f>'REKOD PRESTASI KELAS'!F59</f>
        <v>0</v>
      </c>
      <c r="G54" s="14">
        <f>'REKOD PRESTASI KELAS'!G59</f>
        <v>0</v>
      </c>
      <c r="H54" s="14">
        <f>'REKOD PRESTASI KELAS'!H59</f>
        <v>0</v>
      </c>
      <c r="I54" s="13">
        <f t="shared" si="1"/>
        <v>0</v>
      </c>
      <c r="J54" s="14">
        <f>'REKOD PRESTASI KELAS'!I59</f>
        <v>0</v>
      </c>
      <c r="K54" s="13">
        <f t="shared" si="2"/>
        <v>0</v>
      </c>
      <c r="L54" s="14">
        <f>'REKOD PRESTASI KELAS'!J59</f>
        <v>0</v>
      </c>
      <c r="M54" s="13">
        <f t="shared" si="0"/>
        <v>0</v>
      </c>
      <c r="N54" s="14">
        <f>'REKOD PRESTASI KELAS'!K59</f>
        <v>0</v>
      </c>
      <c r="O54" s="13">
        <f t="shared" si="0"/>
        <v>0</v>
      </c>
      <c r="P54" s="13">
        <f t="shared" si="3"/>
        <v>0</v>
      </c>
      <c r="Q54" s="14">
        <f>'REKOD PRESTASI KELAS'!$L$59</f>
        <v>0</v>
      </c>
    </row>
  </sheetData>
  <sheetProtection password="F1F2" sheet="1"/>
  <mergeCells count="11">
    <mergeCell ref="Q3:Q4"/>
    <mergeCell ref="A1:I1"/>
    <mergeCell ref="P3:P4"/>
    <mergeCell ref="D3:D4"/>
    <mergeCell ref="C3:C4"/>
    <mergeCell ref="B3:B4"/>
    <mergeCell ref="A3:A4"/>
    <mergeCell ref="J3:K3"/>
    <mergeCell ref="L3:M3"/>
    <mergeCell ref="N3:O3"/>
    <mergeCell ref="E3:I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C81"/>
  <sheetViews>
    <sheetView zoomScale="80" zoomScaleNormal="80" zoomScalePageLayoutView="0" workbookViewId="0" topLeftCell="A51">
      <selection activeCell="B65" sqref="B65"/>
    </sheetView>
  </sheetViews>
  <sheetFormatPr defaultColWidth="9.140625" defaultRowHeight="15"/>
  <cols>
    <col min="1" max="1" width="9.140625" style="1" customWidth="1"/>
    <col min="2" max="2" width="65.8515625" style="1" customWidth="1"/>
    <col min="3" max="3" width="64.421875" style="1" customWidth="1"/>
    <col min="4" max="4" width="15.00390625" style="1" customWidth="1"/>
    <col min="5" max="16384" width="9.140625" style="1" customWidth="1"/>
  </cols>
  <sheetData>
    <row r="1" ht="14.25">
      <c r="A1" s="1" t="s">
        <v>24</v>
      </c>
    </row>
    <row r="4" ht="19.5" customHeight="1">
      <c r="B4" s="1" t="s">
        <v>8</v>
      </c>
    </row>
    <row r="5" spans="1:2" ht="19.5" customHeight="1">
      <c r="A5" s="4" t="s">
        <v>1</v>
      </c>
      <c r="B5" s="4" t="s">
        <v>7</v>
      </c>
    </row>
    <row r="6" spans="1:3" ht="19.5" customHeight="1">
      <c r="A6" s="4">
        <v>1</v>
      </c>
      <c r="B6" s="5" t="s">
        <v>37</v>
      </c>
      <c r="C6" s="5"/>
    </row>
    <row r="7" spans="1:3" ht="19.5" customHeight="1">
      <c r="A7" s="4">
        <v>2</v>
      </c>
      <c r="B7" s="5" t="s">
        <v>38</v>
      </c>
      <c r="C7" s="6"/>
    </row>
    <row r="8" spans="1:3" ht="35.25" customHeight="1">
      <c r="A8" s="4">
        <v>3</v>
      </c>
      <c r="B8" s="5" t="s">
        <v>39</v>
      </c>
      <c r="C8" s="2"/>
    </row>
    <row r="9" spans="1:3" ht="34.5" customHeight="1">
      <c r="A9" s="4">
        <v>4</v>
      </c>
      <c r="B9" s="5" t="s">
        <v>40</v>
      </c>
      <c r="C9" s="2"/>
    </row>
    <row r="10" spans="1:3" ht="43.5" customHeight="1">
      <c r="A10" s="4">
        <v>5</v>
      </c>
      <c r="B10" s="5" t="s">
        <v>41</v>
      </c>
      <c r="C10" s="2"/>
    </row>
    <row r="11" spans="1:3" ht="46.5" customHeight="1">
      <c r="A11" s="4">
        <v>6</v>
      </c>
      <c r="B11" s="5" t="s">
        <v>42</v>
      </c>
      <c r="C11" s="2"/>
    </row>
    <row r="14" ht="19.5" customHeight="1">
      <c r="B14" s="1" t="s">
        <v>9</v>
      </c>
    </row>
    <row r="15" spans="1:2" ht="19.5" customHeight="1">
      <c r="A15" s="4" t="s">
        <v>1</v>
      </c>
      <c r="B15" s="4" t="s">
        <v>7</v>
      </c>
    </row>
    <row r="16" spans="1:3" ht="32.25" customHeight="1">
      <c r="A16" s="4">
        <v>1</v>
      </c>
      <c r="B16" s="5" t="s">
        <v>43</v>
      </c>
      <c r="C16" s="5"/>
    </row>
    <row r="17" spans="1:3" ht="37.5" customHeight="1">
      <c r="A17" s="4">
        <v>2</v>
      </c>
      <c r="B17" s="5" t="s">
        <v>44</v>
      </c>
      <c r="C17" s="6"/>
    </row>
    <row r="18" spans="1:3" ht="33" customHeight="1">
      <c r="A18" s="4">
        <v>3</v>
      </c>
      <c r="B18" s="5" t="s">
        <v>45</v>
      </c>
      <c r="C18" s="2"/>
    </row>
    <row r="19" spans="1:3" ht="36" customHeight="1">
      <c r="A19" s="4">
        <v>4</v>
      </c>
      <c r="B19" s="5" t="s">
        <v>46</v>
      </c>
      <c r="C19" s="2"/>
    </row>
    <row r="20" spans="1:3" ht="49.5" customHeight="1">
      <c r="A20" s="4">
        <v>5</v>
      </c>
      <c r="B20" s="5" t="s">
        <v>47</v>
      </c>
      <c r="C20" s="2"/>
    </row>
    <row r="21" spans="1:3" ht="49.5" customHeight="1">
      <c r="A21" s="4">
        <v>6</v>
      </c>
      <c r="B21" s="5" t="s">
        <v>48</v>
      </c>
      <c r="C21" s="2"/>
    </row>
    <row r="24" ht="19.5" customHeight="1">
      <c r="B24" s="1" t="s">
        <v>10</v>
      </c>
    </row>
    <row r="25" spans="1:2" ht="19.5" customHeight="1">
      <c r="A25" s="4" t="s">
        <v>1</v>
      </c>
      <c r="B25" s="4" t="s">
        <v>7</v>
      </c>
    </row>
    <row r="26" spans="1:3" ht="19.5" customHeight="1">
      <c r="A26" s="4">
        <v>1</v>
      </c>
      <c r="B26" s="5" t="s">
        <v>49</v>
      </c>
      <c r="C26" s="5"/>
    </row>
    <row r="27" spans="1:3" ht="30" customHeight="1">
      <c r="A27" s="4">
        <v>2</v>
      </c>
      <c r="B27" s="2" t="s">
        <v>50</v>
      </c>
      <c r="C27" s="6"/>
    </row>
    <row r="28" spans="1:3" ht="33.75" customHeight="1">
      <c r="A28" s="4">
        <v>3</v>
      </c>
      <c r="B28" s="2" t="s">
        <v>51</v>
      </c>
      <c r="C28" s="2"/>
    </row>
    <row r="29" spans="1:3" ht="33.75" customHeight="1">
      <c r="A29" s="4">
        <v>4</v>
      </c>
      <c r="B29" s="2" t="s">
        <v>52</v>
      </c>
      <c r="C29" s="2"/>
    </row>
    <row r="30" spans="1:3" ht="33.75" customHeight="1">
      <c r="A30" s="4">
        <v>5</v>
      </c>
      <c r="B30" s="2" t="s">
        <v>53</v>
      </c>
      <c r="C30" s="2"/>
    </row>
    <row r="31" spans="1:3" ht="49.5" customHeight="1">
      <c r="A31" s="4">
        <v>6</v>
      </c>
      <c r="B31" s="2" t="s">
        <v>54</v>
      </c>
      <c r="C31" s="2"/>
    </row>
    <row r="34" ht="19.5" customHeight="1">
      <c r="B34" s="1" t="s">
        <v>11</v>
      </c>
    </row>
    <row r="35" spans="1:2" ht="19.5" customHeight="1">
      <c r="A35" s="4" t="s">
        <v>1</v>
      </c>
      <c r="B35" s="4" t="s">
        <v>7</v>
      </c>
    </row>
    <row r="36" spans="1:3" ht="35.25" customHeight="1">
      <c r="A36" s="4">
        <v>1</v>
      </c>
      <c r="B36" s="2" t="s">
        <v>55</v>
      </c>
      <c r="C36" s="5"/>
    </row>
    <row r="37" spans="1:3" ht="33" customHeight="1">
      <c r="A37" s="4">
        <v>2</v>
      </c>
      <c r="B37" s="2" t="s">
        <v>56</v>
      </c>
      <c r="C37" s="6"/>
    </row>
    <row r="38" spans="1:3" ht="30" customHeight="1">
      <c r="A38" s="4">
        <v>3</v>
      </c>
      <c r="B38" s="2" t="s">
        <v>57</v>
      </c>
      <c r="C38" s="2"/>
    </row>
    <row r="39" spans="1:3" ht="34.5" customHeight="1">
      <c r="A39" s="4">
        <v>4</v>
      </c>
      <c r="B39" s="2" t="s">
        <v>58</v>
      </c>
      <c r="C39" s="2"/>
    </row>
    <row r="40" spans="1:3" ht="34.5" customHeight="1">
      <c r="A40" s="4">
        <v>5</v>
      </c>
      <c r="B40" s="2" t="s">
        <v>59</v>
      </c>
      <c r="C40" s="2"/>
    </row>
    <row r="41" spans="1:3" ht="49.5" customHeight="1">
      <c r="A41" s="4">
        <v>6</v>
      </c>
      <c r="B41" s="2" t="s">
        <v>60</v>
      </c>
      <c r="C41" s="2"/>
    </row>
    <row r="44" ht="19.5" customHeight="1">
      <c r="B44" s="1" t="s">
        <v>25</v>
      </c>
    </row>
    <row r="45" spans="1:2" ht="19.5" customHeight="1">
      <c r="A45" s="4" t="s">
        <v>1</v>
      </c>
      <c r="B45" s="4" t="s">
        <v>7</v>
      </c>
    </row>
    <row r="46" spans="1:2" ht="33" customHeight="1">
      <c r="A46" s="4">
        <v>1</v>
      </c>
      <c r="B46" s="5" t="s">
        <v>61</v>
      </c>
    </row>
    <row r="47" spans="1:2" ht="28.5" customHeight="1">
      <c r="A47" s="4">
        <v>2</v>
      </c>
      <c r="B47" s="3" t="s">
        <v>62</v>
      </c>
    </row>
    <row r="48" spans="1:2" ht="38.25" customHeight="1">
      <c r="A48" s="4">
        <v>3</v>
      </c>
      <c r="B48" s="15" t="s">
        <v>63</v>
      </c>
    </row>
    <row r="49" spans="1:2" ht="33" customHeight="1">
      <c r="A49" s="4">
        <v>4</v>
      </c>
      <c r="B49" s="15" t="s">
        <v>64</v>
      </c>
    </row>
    <row r="50" spans="1:2" ht="33" customHeight="1">
      <c r="A50" s="4">
        <v>5</v>
      </c>
      <c r="B50" s="15" t="s">
        <v>65</v>
      </c>
    </row>
    <row r="51" spans="1:2" ht="25.5" customHeight="1">
      <c r="A51" s="4">
        <v>6</v>
      </c>
      <c r="B51" s="3" t="s">
        <v>66</v>
      </c>
    </row>
    <row r="54" ht="19.5" customHeight="1">
      <c r="B54" s="1" t="s">
        <v>26</v>
      </c>
    </row>
    <row r="55" spans="1:2" ht="19.5" customHeight="1">
      <c r="A55" s="4" t="s">
        <v>1</v>
      </c>
      <c r="B55" s="4" t="s">
        <v>7</v>
      </c>
    </row>
    <row r="56" spans="1:2" ht="26.25" customHeight="1">
      <c r="A56" s="4">
        <v>1</v>
      </c>
      <c r="B56" s="3" t="s">
        <v>67</v>
      </c>
    </row>
    <row r="57" spans="1:2" ht="39.75" customHeight="1">
      <c r="A57" s="4">
        <v>2</v>
      </c>
      <c r="B57" s="15" t="s">
        <v>68</v>
      </c>
    </row>
    <row r="58" spans="1:2" ht="38.25" customHeight="1">
      <c r="A58" s="4">
        <v>3</v>
      </c>
      <c r="B58" s="15" t="s">
        <v>69</v>
      </c>
    </row>
    <row r="59" spans="1:2" ht="39.75" customHeight="1">
      <c r="A59" s="4">
        <v>4</v>
      </c>
      <c r="B59" s="15" t="s">
        <v>70</v>
      </c>
    </row>
    <row r="60" spans="1:2" ht="39.75" customHeight="1">
      <c r="A60" s="4">
        <v>5</v>
      </c>
      <c r="B60" s="15" t="s">
        <v>71</v>
      </c>
    </row>
    <row r="61" spans="1:2" ht="46.5" customHeight="1">
      <c r="A61" s="4">
        <v>6</v>
      </c>
      <c r="B61" s="15" t="s">
        <v>72</v>
      </c>
    </row>
    <row r="64" ht="19.5" customHeight="1">
      <c r="B64" s="1" t="s">
        <v>27</v>
      </c>
    </row>
    <row r="65" spans="1:2" ht="19.5" customHeight="1">
      <c r="A65" s="4" t="s">
        <v>1</v>
      </c>
      <c r="B65" s="4" t="s">
        <v>7</v>
      </c>
    </row>
    <row r="66" spans="1:2" ht="25.5" customHeight="1">
      <c r="A66" s="4">
        <v>1</v>
      </c>
      <c r="B66" s="3" t="s">
        <v>73</v>
      </c>
    </row>
    <row r="67" spans="1:2" ht="19.5" customHeight="1">
      <c r="A67" s="4">
        <v>2</v>
      </c>
      <c r="B67" s="3" t="s">
        <v>74</v>
      </c>
    </row>
    <row r="68" spans="1:2" ht="36.75" customHeight="1">
      <c r="A68" s="4">
        <v>3</v>
      </c>
      <c r="B68" s="15" t="s">
        <v>75</v>
      </c>
    </row>
    <row r="69" spans="1:2" ht="19.5" customHeight="1">
      <c r="A69" s="4">
        <v>4</v>
      </c>
      <c r="B69" s="3" t="s">
        <v>76</v>
      </c>
    </row>
    <row r="70" spans="1:2" ht="33.75" customHeight="1">
      <c r="A70" s="4">
        <v>5</v>
      </c>
      <c r="B70" s="15" t="s">
        <v>77</v>
      </c>
    </row>
    <row r="71" spans="1:2" ht="30" customHeight="1">
      <c r="A71" s="4">
        <v>6</v>
      </c>
      <c r="B71" s="15" t="s">
        <v>78</v>
      </c>
    </row>
    <row r="74" ht="19.5" customHeight="1">
      <c r="B74" s="1" t="s">
        <v>85</v>
      </c>
    </row>
    <row r="76" spans="1:2" ht="24.75" customHeight="1">
      <c r="A76" s="4">
        <v>1</v>
      </c>
      <c r="B76" s="5" t="s">
        <v>79</v>
      </c>
    </row>
    <row r="77" spans="1:2" ht="37.5" customHeight="1">
      <c r="A77" s="4">
        <v>2</v>
      </c>
      <c r="B77" s="6" t="s">
        <v>80</v>
      </c>
    </row>
    <row r="78" spans="1:2" ht="28.5">
      <c r="A78" s="4">
        <v>3</v>
      </c>
      <c r="B78" s="2" t="s">
        <v>81</v>
      </c>
    </row>
    <row r="79" spans="1:2" ht="28.5">
      <c r="A79" s="4">
        <v>4</v>
      </c>
      <c r="B79" s="2" t="s">
        <v>82</v>
      </c>
    </row>
    <row r="80" spans="1:2" ht="41.25" customHeight="1">
      <c r="A80" s="4">
        <v>5</v>
      </c>
      <c r="B80" s="2" t="s">
        <v>83</v>
      </c>
    </row>
    <row r="81" spans="1:2" ht="43.5" customHeight="1">
      <c r="A81" s="4">
        <v>6</v>
      </c>
      <c r="B81" s="2" t="s">
        <v>84</v>
      </c>
    </row>
  </sheetData>
  <sheetProtection password="8E35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KBTAN</cp:lastModifiedBy>
  <cp:lastPrinted>2013-08-27T03:49:36Z</cp:lastPrinted>
  <dcterms:created xsi:type="dcterms:W3CDTF">2013-07-10T02:44:08Z</dcterms:created>
  <dcterms:modified xsi:type="dcterms:W3CDTF">2014-07-05T13:16:49Z</dcterms:modified>
  <cp:category/>
  <cp:version/>
  <cp:contentType/>
  <cp:contentStatus/>
</cp:coreProperties>
</file>